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ce45c48675cac89/"/>
    </mc:Choice>
  </mc:AlternateContent>
  <xr:revisionPtr revIDLastSave="0" documentId="8_{BBEFBA15-1BC5-4B02-8782-3677B15EBE3C}" xr6:coauthVersionLast="47" xr6:coauthVersionMax="47" xr10:uidLastSave="{00000000-0000-0000-0000-000000000000}"/>
  <bookViews>
    <workbookView xWindow="-120" yWindow="-120" windowWidth="29040" windowHeight="15840" xr2:uid="{47365E89-8CD5-4BF6-BD24-BA1C1AEE9556}"/>
  </bookViews>
  <sheets>
    <sheet name="指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  <c r="W2" i="1"/>
  <c r="F3" i="1"/>
  <c r="W3" i="1"/>
  <c r="F4" i="1"/>
  <c r="W4" i="1"/>
  <c r="F5" i="1"/>
  <c r="W5" i="1"/>
  <c r="F6" i="1"/>
  <c r="W6" i="1"/>
  <c r="F7" i="1"/>
  <c r="W7" i="1"/>
  <c r="F8" i="1"/>
  <c r="W8" i="1"/>
  <c r="F9" i="1"/>
  <c r="W9" i="1"/>
  <c r="F10" i="1"/>
  <c r="W10" i="1"/>
  <c r="F11" i="1"/>
  <c r="W11" i="1"/>
  <c r="F12" i="1"/>
  <c r="W12" i="1"/>
  <c r="F13" i="1"/>
  <c r="W13" i="1"/>
  <c r="F14" i="1"/>
  <c r="W14" i="1"/>
  <c r="F15" i="1"/>
  <c r="W15" i="1"/>
  <c r="F16" i="1"/>
  <c r="W16" i="1"/>
  <c r="F17" i="1"/>
  <c r="W17" i="1"/>
  <c r="F18" i="1"/>
  <c r="W18" i="1"/>
  <c r="F19" i="1"/>
  <c r="W19" i="1"/>
  <c r="F20" i="1"/>
  <c r="W20" i="1"/>
  <c r="F21" i="1"/>
  <c r="W21" i="1"/>
  <c r="F22" i="1"/>
  <c r="W22" i="1"/>
  <c r="F23" i="1"/>
  <c r="W23" i="1"/>
  <c r="F24" i="1"/>
  <c r="W24" i="1"/>
  <c r="F25" i="1"/>
  <c r="W25" i="1"/>
  <c r="F26" i="1"/>
  <c r="W26" i="1"/>
  <c r="F27" i="1"/>
  <c r="W27" i="1"/>
  <c r="F28" i="1"/>
  <c r="W28" i="1"/>
  <c r="F29" i="1"/>
  <c r="W29" i="1"/>
  <c r="F30" i="1"/>
  <c r="W30" i="1"/>
  <c r="F31" i="1"/>
  <c r="W31" i="1"/>
  <c r="F32" i="1"/>
  <c r="W32" i="1"/>
  <c r="F33" i="1"/>
  <c r="W33" i="1"/>
  <c r="F34" i="1"/>
  <c r="W34" i="1"/>
  <c r="F35" i="1"/>
  <c r="W35" i="1"/>
  <c r="F36" i="1"/>
  <c r="W36" i="1"/>
  <c r="F37" i="1"/>
  <c r="W37" i="1"/>
  <c r="W38" i="1"/>
  <c r="F39" i="1"/>
  <c r="W39" i="1"/>
  <c r="F40" i="1"/>
  <c r="W40" i="1"/>
  <c r="F41" i="1"/>
  <c r="W41" i="1"/>
  <c r="F42" i="1"/>
  <c r="W42" i="1"/>
  <c r="F43" i="1"/>
  <c r="W43" i="1"/>
  <c r="F44" i="1"/>
  <c r="W44" i="1"/>
  <c r="F45" i="1"/>
  <c r="W45" i="1"/>
  <c r="F46" i="1"/>
  <c r="W46" i="1"/>
  <c r="F47" i="1"/>
  <c r="W47" i="1"/>
  <c r="F48" i="1"/>
  <c r="W48" i="1"/>
  <c r="F49" i="1"/>
  <c r="W49" i="1"/>
  <c r="F50" i="1"/>
  <c r="W50" i="1"/>
  <c r="F51" i="1"/>
  <c r="W51" i="1"/>
  <c r="F52" i="1"/>
  <c r="G52" i="1"/>
  <c r="W52" i="1"/>
  <c r="F53" i="1"/>
  <c r="W53" i="1"/>
  <c r="F54" i="1"/>
  <c r="W54" i="1"/>
  <c r="F55" i="1"/>
  <c r="W55" i="1"/>
  <c r="F56" i="1"/>
  <c r="W56" i="1"/>
  <c r="F57" i="1"/>
  <c r="W57" i="1"/>
  <c r="F58" i="1"/>
  <c r="W58" i="1"/>
  <c r="F59" i="1"/>
  <c r="W59" i="1"/>
  <c r="F60" i="1"/>
  <c r="W60" i="1"/>
  <c r="F61" i="1"/>
  <c r="W61" i="1"/>
  <c r="F62" i="1"/>
  <c r="W62" i="1"/>
  <c r="F63" i="1"/>
  <c r="W63" i="1"/>
  <c r="F64" i="1"/>
  <c r="W64" i="1"/>
  <c r="F65" i="1"/>
  <c r="W65" i="1"/>
  <c r="F66" i="1"/>
  <c r="W66" i="1"/>
  <c r="F67" i="1"/>
  <c r="W67" i="1"/>
  <c r="F68" i="1"/>
  <c r="W68" i="1"/>
  <c r="F69" i="1"/>
  <c r="W69" i="1"/>
  <c r="F70" i="1"/>
  <c r="W70" i="1"/>
  <c r="F71" i="1"/>
  <c r="W71" i="1"/>
  <c r="F72" i="1"/>
  <c r="W72" i="1"/>
  <c r="F73" i="1"/>
  <c r="W73" i="1"/>
  <c r="F74" i="1"/>
  <c r="W74" i="1"/>
  <c r="F75" i="1"/>
  <c r="W75" i="1"/>
  <c r="F76" i="1"/>
  <c r="W76" i="1"/>
  <c r="F77" i="1"/>
  <c r="W77" i="1"/>
  <c r="F78" i="1"/>
  <c r="W78" i="1"/>
  <c r="F79" i="1"/>
  <c r="W79" i="1"/>
  <c r="F80" i="1"/>
  <c r="W80" i="1"/>
  <c r="F81" i="1"/>
  <c r="W81" i="1"/>
  <c r="F82" i="1"/>
  <c r="W82" i="1"/>
  <c r="F83" i="1"/>
  <c r="W83" i="1"/>
  <c r="F84" i="1"/>
  <c r="W84" i="1"/>
  <c r="F85" i="1"/>
  <c r="V85" i="1"/>
  <c r="W85" i="1" s="1"/>
  <c r="X85" i="1"/>
  <c r="F86" i="1"/>
  <c r="W86" i="1"/>
  <c r="F87" i="1"/>
  <c r="W87" i="1"/>
  <c r="X87" i="1"/>
  <c r="F88" i="1"/>
  <c r="W88" i="1"/>
  <c r="X88" i="1"/>
  <c r="F89" i="1"/>
  <c r="W89" i="1"/>
  <c r="X89" i="1"/>
  <c r="F90" i="1"/>
  <c r="W90" i="1"/>
  <c r="F91" i="1"/>
  <c r="W91" i="1"/>
  <c r="F92" i="1"/>
  <c r="W92" i="1"/>
  <c r="F93" i="1"/>
  <c r="W93" i="1"/>
  <c r="F94" i="1"/>
  <c r="W94" i="1"/>
  <c r="F95" i="1"/>
  <c r="W95" i="1"/>
  <c r="F96" i="1"/>
  <c r="W96" i="1"/>
  <c r="F97" i="1"/>
  <c r="W97" i="1"/>
  <c r="F98" i="1"/>
  <c r="W98" i="1"/>
  <c r="F99" i="1"/>
  <c r="W99" i="1"/>
  <c r="F100" i="1"/>
  <c r="W100" i="1"/>
  <c r="F101" i="1"/>
  <c r="W101" i="1"/>
  <c r="F102" i="1"/>
  <c r="W102" i="1"/>
  <c r="F103" i="1"/>
  <c r="W103" i="1"/>
  <c r="F104" i="1"/>
  <c r="W104" i="1"/>
  <c r="F105" i="1"/>
  <c r="W105" i="1"/>
  <c r="F106" i="1"/>
  <c r="W106" i="1"/>
  <c r="F107" i="1"/>
  <c r="W107" i="1"/>
  <c r="F108" i="1"/>
  <c r="W108" i="1"/>
  <c r="F109" i="1"/>
  <c r="W109" i="1"/>
  <c r="F110" i="1"/>
  <c r="W110" i="1"/>
  <c r="F111" i="1"/>
  <c r="W111" i="1"/>
  <c r="F112" i="1"/>
  <c r="W112" i="1"/>
  <c r="F113" i="1"/>
  <c r="W113" i="1"/>
  <c r="F114" i="1"/>
  <c r="W114" i="1"/>
  <c r="F115" i="1"/>
  <c r="W115" i="1"/>
  <c r="F116" i="1"/>
  <c r="W116" i="1"/>
  <c r="F117" i="1"/>
  <c r="W117" i="1"/>
  <c r="F118" i="1"/>
  <c r="W118" i="1"/>
  <c r="F119" i="1"/>
  <c r="W119" i="1"/>
  <c r="F120" i="1"/>
  <c r="W120" i="1"/>
  <c r="F121" i="1"/>
  <c r="W121" i="1"/>
  <c r="F122" i="1"/>
  <c r="W122" i="1"/>
  <c r="F123" i="1"/>
  <c r="W123" i="1"/>
  <c r="F124" i="1"/>
  <c r="W124" i="1"/>
  <c r="F125" i="1"/>
  <c r="W125" i="1"/>
  <c r="F126" i="1"/>
  <c r="W126" i="1"/>
  <c r="F127" i="1"/>
  <c r="W127" i="1"/>
  <c r="F128" i="1"/>
  <c r="W128" i="1"/>
  <c r="F129" i="1"/>
  <c r="W129" i="1"/>
  <c r="F130" i="1"/>
  <c r="W130" i="1"/>
  <c r="F131" i="1"/>
  <c r="W131" i="1"/>
  <c r="F132" i="1"/>
  <c r="W132" i="1"/>
  <c r="F133" i="1"/>
  <c r="W133" i="1"/>
  <c r="F134" i="1"/>
  <c r="W134" i="1"/>
  <c r="F135" i="1"/>
  <c r="W135" i="1"/>
  <c r="F136" i="1"/>
  <c r="W136" i="1"/>
  <c r="F137" i="1"/>
  <c r="W137" i="1"/>
  <c r="F138" i="1"/>
  <c r="W138" i="1"/>
  <c r="F139" i="1"/>
  <c r="W139" i="1"/>
  <c r="F140" i="1"/>
  <c r="W140" i="1"/>
  <c r="F141" i="1"/>
  <c r="W141" i="1"/>
  <c r="F142" i="1"/>
  <c r="W142" i="1"/>
  <c r="F143" i="1"/>
  <c r="W143" i="1"/>
  <c r="F144" i="1"/>
  <c r="W144" i="1"/>
  <c r="F145" i="1"/>
  <c r="W145" i="1"/>
  <c r="X145" i="1"/>
  <c r="F146" i="1"/>
  <c r="W146" i="1"/>
  <c r="X146" i="1"/>
  <c r="F147" i="1"/>
  <c r="W147" i="1"/>
  <c r="F148" i="1"/>
  <c r="W148" i="1"/>
  <c r="F149" i="1"/>
  <c r="W149" i="1"/>
  <c r="F150" i="1"/>
  <c r="W150" i="1"/>
  <c r="F151" i="1"/>
  <c r="W151" i="1"/>
  <c r="F152" i="1"/>
  <c r="W152" i="1"/>
  <c r="F153" i="1"/>
  <c r="W153" i="1"/>
  <c r="F154" i="1"/>
  <c r="W154" i="1"/>
  <c r="F155" i="1"/>
  <c r="W155" i="1"/>
  <c r="F156" i="1"/>
  <c r="W156" i="1"/>
  <c r="F157" i="1"/>
  <c r="W157" i="1"/>
  <c r="X157" i="1"/>
  <c r="F158" i="1"/>
  <c r="W158" i="1"/>
  <c r="F159" i="1"/>
  <c r="W159" i="1"/>
  <c r="F160" i="1"/>
  <c r="W160" i="1"/>
  <c r="F161" i="1"/>
  <c r="W161" i="1"/>
  <c r="F162" i="1"/>
  <c r="W162" i="1"/>
  <c r="F163" i="1"/>
  <c r="W163" i="1"/>
  <c r="F164" i="1"/>
  <c r="W164" i="1"/>
  <c r="F165" i="1"/>
  <c r="W165" i="1"/>
  <c r="F166" i="1"/>
  <c r="W166" i="1"/>
  <c r="F167" i="1"/>
  <c r="W167" i="1"/>
  <c r="F168" i="1"/>
  <c r="W168" i="1"/>
  <c r="F169" i="1"/>
  <c r="W169" i="1"/>
  <c r="F170" i="1"/>
  <c r="W170" i="1"/>
  <c r="F171" i="1"/>
  <c r="W171" i="1"/>
  <c r="F172" i="1"/>
  <c r="W172" i="1"/>
  <c r="F173" i="1"/>
  <c r="W173" i="1"/>
  <c r="F174" i="1"/>
  <c r="W174" i="1"/>
  <c r="F175" i="1"/>
  <c r="W175" i="1"/>
  <c r="F176" i="1"/>
  <c r="W176" i="1"/>
  <c r="F177" i="1"/>
  <c r="W177" i="1"/>
  <c r="F178" i="1"/>
  <c r="W178" i="1"/>
  <c r="F179" i="1"/>
  <c r="W179" i="1"/>
  <c r="F180" i="1"/>
  <c r="W180" i="1"/>
  <c r="F181" i="1"/>
  <c r="W181" i="1"/>
  <c r="F182" i="1"/>
  <c r="W182" i="1"/>
  <c r="F183" i="1"/>
  <c r="W183" i="1"/>
  <c r="F184" i="1"/>
  <c r="W184" i="1"/>
  <c r="F185" i="1"/>
  <c r="W185" i="1"/>
  <c r="F186" i="1"/>
  <c r="W186" i="1"/>
  <c r="F187" i="1"/>
  <c r="W187" i="1"/>
  <c r="X187" i="1"/>
  <c r="F188" i="1"/>
  <c r="W188" i="1"/>
  <c r="F189" i="1"/>
  <c r="W189" i="1"/>
  <c r="F190" i="1"/>
  <c r="W190" i="1"/>
  <c r="X190" i="1"/>
  <c r="F191" i="1"/>
  <c r="W191" i="1"/>
  <c r="F192" i="1"/>
  <c r="W192" i="1"/>
  <c r="F193" i="1"/>
  <c r="W193" i="1"/>
  <c r="F194" i="1"/>
  <c r="W194" i="1"/>
  <c r="F195" i="1"/>
  <c r="W195" i="1"/>
  <c r="F196" i="1"/>
  <c r="W196" i="1"/>
  <c r="F197" i="1"/>
  <c r="W197" i="1"/>
  <c r="F198" i="1"/>
  <c r="W198" i="1"/>
  <c r="F199" i="1"/>
  <c r="W199" i="1"/>
  <c r="F200" i="1"/>
  <c r="W200" i="1"/>
  <c r="F201" i="1"/>
  <c r="W201" i="1"/>
  <c r="F202" i="1"/>
  <c r="W202" i="1"/>
  <c r="F203" i="1"/>
  <c r="W203" i="1"/>
  <c r="F204" i="1"/>
  <c r="W204" i="1"/>
  <c r="F205" i="1"/>
  <c r="W205" i="1"/>
  <c r="F206" i="1"/>
  <c r="W206" i="1"/>
  <c r="F207" i="1"/>
  <c r="W207" i="1"/>
  <c r="F208" i="1"/>
  <c r="W208" i="1"/>
  <c r="F209" i="1"/>
  <c r="W209" i="1"/>
  <c r="F210" i="1"/>
  <c r="W210" i="1"/>
  <c r="F211" i="1"/>
  <c r="W211" i="1"/>
  <c r="F212" i="1"/>
  <c r="W212" i="1"/>
  <c r="F213" i="1"/>
  <c r="W213" i="1"/>
  <c r="F214" i="1"/>
  <c r="W214" i="1"/>
  <c r="F215" i="1"/>
  <c r="W215" i="1"/>
  <c r="F216" i="1"/>
  <c r="W216" i="1"/>
  <c r="F217" i="1"/>
  <c r="W217" i="1"/>
  <c r="F218" i="1"/>
  <c r="W218" i="1"/>
  <c r="F219" i="1"/>
  <c r="W219" i="1"/>
  <c r="X219" i="1"/>
  <c r="F220" i="1"/>
  <c r="W220" i="1"/>
  <c r="F221" i="1"/>
  <c r="W221" i="1"/>
  <c r="F222" i="1"/>
  <c r="W222" i="1"/>
  <c r="F223" i="1"/>
  <c r="W223" i="1"/>
  <c r="F224" i="1"/>
  <c r="W224" i="1"/>
  <c r="F225" i="1"/>
  <c r="W225" i="1"/>
  <c r="F226" i="1"/>
  <c r="W226" i="1"/>
  <c r="F227" i="1"/>
  <c r="W227" i="1"/>
  <c r="F228" i="1"/>
  <c r="W228" i="1"/>
  <c r="F229" i="1"/>
  <c r="W229" i="1"/>
  <c r="F230" i="1"/>
  <c r="W230" i="1"/>
  <c r="F231" i="1"/>
  <c r="W231" i="1"/>
  <c r="F232" i="1"/>
  <c r="W232" i="1"/>
  <c r="F233" i="1"/>
  <c r="W233" i="1"/>
  <c r="X233" i="1"/>
  <c r="F234" i="1"/>
  <c r="W234" i="1"/>
  <c r="F235" i="1"/>
  <c r="W235" i="1"/>
  <c r="F236" i="1"/>
  <c r="W236" i="1"/>
  <c r="F237" i="1"/>
  <c r="W237" i="1"/>
  <c r="F238" i="1"/>
  <c r="W238" i="1"/>
  <c r="F239" i="1"/>
  <c r="W239" i="1"/>
  <c r="F240" i="1"/>
  <c r="W240" i="1"/>
  <c r="F241" i="1"/>
  <c r="W241" i="1"/>
  <c r="F242" i="1"/>
  <c r="W242" i="1"/>
  <c r="F243" i="1"/>
  <c r="W243" i="1"/>
  <c r="F244" i="1"/>
  <c r="W244" i="1"/>
  <c r="F245" i="1"/>
  <c r="W245" i="1"/>
  <c r="F246" i="1"/>
  <c r="W246" i="1"/>
  <c r="F247" i="1"/>
  <c r="W247" i="1"/>
  <c r="F248" i="1"/>
  <c r="W248" i="1"/>
  <c r="F249" i="1"/>
  <c r="W249" i="1"/>
  <c r="F250" i="1"/>
  <c r="W250" i="1"/>
  <c r="F251" i="1"/>
  <c r="W251" i="1"/>
  <c r="F252" i="1"/>
  <c r="W252" i="1"/>
  <c r="F253" i="1"/>
  <c r="W253" i="1"/>
  <c r="F254" i="1"/>
  <c r="W254" i="1"/>
  <c r="F255" i="1"/>
  <c r="W255" i="1"/>
  <c r="F256" i="1"/>
  <c r="W256" i="1"/>
</calcChain>
</file>

<file path=xl/sharedStrings.xml><?xml version="1.0" encoding="utf-8"?>
<sst xmlns="http://schemas.openxmlformats.org/spreadsheetml/2006/main" count="28" uniqueCount="28">
  <si>
    <t>配当利回</t>
    <rPh sb="0" eb="2">
      <t>ハイトウ</t>
    </rPh>
    <rPh sb="2" eb="4">
      <t>リマワ</t>
    </rPh>
    <phoneticPr fontId="3"/>
  </si>
  <si>
    <t>予想PER</t>
    <rPh sb="0" eb="2">
      <t>ヨソウ</t>
    </rPh>
    <phoneticPr fontId="3"/>
  </si>
  <si>
    <t>売買代金</t>
    <rPh sb="0" eb="2">
      <t>バイバイ</t>
    </rPh>
    <rPh sb="2" eb="4">
      <t>ダイキン</t>
    </rPh>
    <phoneticPr fontId="3"/>
  </si>
  <si>
    <t>NT倍率</t>
    <rPh sb="2" eb="4">
      <t>バイリツ</t>
    </rPh>
    <phoneticPr fontId="3"/>
  </si>
  <si>
    <t>日経平均</t>
    <rPh sb="0" eb="2">
      <t>ニッケイ</t>
    </rPh>
    <rPh sb="2" eb="4">
      <t>ヘイキン</t>
    </rPh>
    <phoneticPr fontId="3"/>
  </si>
  <si>
    <t>ポンド</t>
    <phoneticPr fontId="3"/>
  </si>
  <si>
    <t>SP500</t>
    <phoneticPr fontId="3"/>
  </si>
  <si>
    <t>NYダウ</t>
    <phoneticPr fontId="3"/>
  </si>
  <si>
    <t>TOPIX</t>
    <phoneticPr fontId="3"/>
  </si>
  <si>
    <t>----------</t>
    <phoneticPr fontId="3"/>
  </si>
  <si>
    <t>---------</t>
    <phoneticPr fontId="3"/>
  </si>
  <si>
    <t>Not Match</t>
    <phoneticPr fontId="3"/>
  </si>
  <si>
    <t>1.36.</t>
    <phoneticPr fontId="3"/>
  </si>
  <si>
    <t>原油</t>
    <rPh sb="0" eb="2">
      <t>ゲンユ</t>
    </rPh>
    <phoneticPr fontId="3"/>
  </si>
  <si>
    <t>ユーロドル</t>
    <phoneticPr fontId="3"/>
  </si>
  <si>
    <t>ユーロ</t>
    <phoneticPr fontId="3"/>
  </si>
  <si>
    <t>ドル</t>
    <phoneticPr fontId="3"/>
  </si>
  <si>
    <t>米国10年債</t>
    <rPh sb="0" eb="2">
      <t>ベイコク</t>
    </rPh>
    <rPh sb="4" eb="5">
      <t>ネン</t>
    </rPh>
    <rPh sb="5" eb="6">
      <t>サイ</t>
    </rPh>
    <phoneticPr fontId="3"/>
  </si>
  <si>
    <t>無担コール</t>
    <rPh sb="0" eb="1">
      <t>ム</t>
    </rPh>
    <rPh sb="1" eb="2">
      <t>タン</t>
    </rPh>
    <phoneticPr fontId="3"/>
  </si>
  <si>
    <t>新発10年債</t>
    <rPh sb="0" eb="2">
      <t>シンパツ</t>
    </rPh>
    <rPh sb="4" eb="5">
      <t>ネン</t>
    </rPh>
    <rPh sb="5" eb="6">
      <t>サイ</t>
    </rPh>
    <phoneticPr fontId="3"/>
  </si>
  <si>
    <t>債券先物</t>
    <rPh sb="0" eb="2">
      <t>サイケン</t>
    </rPh>
    <rPh sb="2" eb="4">
      <t>サキモノ</t>
    </rPh>
    <phoneticPr fontId="3"/>
  </si>
  <si>
    <t>VIX指数</t>
    <rPh sb="3" eb="5">
      <t>シスウ</t>
    </rPh>
    <phoneticPr fontId="3"/>
  </si>
  <si>
    <t>Nasdaq</t>
    <phoneticPr fontId="3"/>
  </si>
  <si>
    <t>PBR</t>
    <phoneticPr fontId="3"/>
  </si>
  <si>
    <t>JASDAQ</t>
    <phoneticPr fontId="3"/>
  </si>
  <si>
    <t>マザース</t>
    <phoneticPr fontId="3"/>
  </si>
  <si>
    <t>HVG</t>
    <phoneticPr fontId="3"/>
  </si>
  <si>
    <t>日付</t>
    <rPh sb="0" eb="2">
      <t>ヒヅケ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</si>
</sst>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0;[Red]\-#,##0.00000"/>
    <numFmt numFmtId="177" formatCode="0.000%"/>
    <numFmt numFmtId="178" formatCode="[$-F800]dddd\,\ mmmm\ dd\,\ yyyy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40" fontId="2" fillId="0" borderId="0" xfId="1" applyNumberFormat="1" applyFont="1">
      <alignment vertical="center"/>
    </xf>
    <xf numFmtId="176" fontId="2" fillId="0" borderId="0" xfId="1" applyNumberFormat="1" applyFont="1">
      <alignment vertical="center"/>
    </xf>
    <xf numFmtId="177" fontId="2" fillId="0" borderId="0" xfId="2" applyNumberFormat="1" applyFont="1">
      <alignment vertical="center"/>
    </xf>
    <xf numFmtId="10" fontId="2" fillId="0" borderId="0" xfId="2" applyNumberFormat="1" applyFont="1" applyAlignment="1">
      <alignment horizontal="center" vertical="center"/>
    </xf>
    <xf numFmtId="40" fontId="2" fillId="0" borderId="0" xfId="1" applyNumberFormat="1" applyFont="1" applyAlignment="1">
      <alignment horizontal="center" vertical="center"/>
    </xf>
    <xf numFmtId="38" fontId="2" fillId="0" borderId="0" xfId="1" applyFont="1">
      <alignment vertical="center"/>
    </xf>
    <xf numFmtId="178" fontId="2" fillId="0" borderId="0" xfId="0" applyNumberFormat="1" applyFont="1">
      <alignment vertical="center"/>
    </xf>
    <xf numFmtId="38" fontId="2" fillId="0" borderId="0" xfId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7" fontId="2" fillId="2" borderId="0" xfId="2" applyNumberFormat="1" applyFont="1" applyFill="1">
      <alignment vertical="center"/>
    </xf>
    <xf numFmtId="177" fontId="2" fillId="3" borderId="0" xfId="2" applyNumberFormat="1" applyFont="1" applyFill="1">
      <alignment vertical="center"/>
    </xf>
    <xf numFmtId="177" fontId="2" fillId="4" borderId="0" xfId="2" applyNumberFormat="1" applyFont="1" applyFill="1">
      <alignment vertical="center"/>
    </xf>
    <xf numFmtId="40" fontId="2" fillId="4" borderId="0" xfId="1" applyNumberFormat="1" applyFont="1" applyFill="1">
      <alignment vertical="center"/>
    </xf>
    <xf numFmtId="10" fontId="2" fillId="4" borderId="0" xfId="2" applyNumberFormat="1" applyFont="1" applyFill="1" applyAlignment="1">
      <alignment horizontal="center" vertical="center"/>
    </xf>
    <xf numFmtId="40" fontId="2" fillId="4" borderId="0" xfId="1" applyNumberFormat="1" applyFont="1" applyFill="1" applyAlignment="1">
      <alignment horizontal="center" vertical="center"/>
    </xf>
    <xf numFmtId="38" fontId="2" fillId="4" borderId="0" xfId="1" applyFont="1" applyFill="1">
      <alignment vertical="center"/>
    </xf>
    <xf numFmtId="40" fontId="2" fillId="5" borderId="0" xfId="1" applyNumberFormat="1" applyFont="1" applyFill="1" applyAlignment="1">
      <alignment horizontal="center" vertical="center"/>
    </xf>
    <xf numFmtId="177" fontId="2" fillId="0" borderId="0" xfId="2" quotePrefix="1" applyNumberFormat="1" applyFont="1" applyAlignment="1">
      <alignment horizontal="center" vertical="center"/>
    </xf>
    <xf numFmtId="38" fontId="2" fillId="3" borderId="0" xfId="1" applyFont="1" applyFill="1">
      <alignment vertical="center"/>
    </xf>
    <xf numFmtId="56" fontId="2" fillId="0" borderId="0" xfId="0" applyNumberFormat="1" applyFont="1">
      <alignment vertical="center"/>
    </xf>
    <xf numFmtId="40" fontId="2" fillId="3" borderId="0" xfId="1" applyNumberFormat="1" applyFont="1" applyFill="1">
      <alignment vertical="center"/>
    </xf>
    <xf numFmtId="177" fontId="2" fillId="0" borderId="0" xfId="2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B411-02C2-4E32-ACB6-D6653E58A7BE}">
  <dimension ref="A1:Y261"/>
  <sheetViews>
    <sheetView tabSelected="1" zoomScale="120" zoomScaleNormal="120" workbookViewId="0">
      <pane ySplit="1" topLeftCell="A233" activePane="bottomLeft" state="frozen"/>
      <selection pane="bottomLeft" activeCell="AB15" sqref="AB15"/>
    </sheetView>
  </sheetViews>
  <sheetFormatPr defaultColWidth="9.125" defaultRowHeight="11.25" x14ac:dyDescent="0.15"/>
  <cols>
    <col min="1" max="1" width="1.625" style="1" customWidth="1"/>
    <col min="2" max="2" width="15.5" style="8" customWidth="1"/>
    <col min="3" max="3" width="11.625" style="2" customWidth="1"/>
    <col min="4" max="4" width="9.125" style="2" customWidth="1"/>
    <col min="5" max="5" width="10.625" style="2" customWidth="1"/>
    <col min="6" max="7" width="9.125" style="2" customWidth="1"/>
    <col min="8" max="8" width="9.25" style="2" customWidth="1"/>
    <col min="9" max="9" width="10.625" style="7" customWidth="1"/>
    <col min="10" max="11" width="8.375" style="6" customWidth="1"/>
    <col min="12" max="12" width="8.375" style="5" customWidth="1"/>
    <col min="13" max="13" width="11.875" style="2" bestFit="1" customWidth="1"/>
    <col min="14" max="14" width="10.625" style="2" bestFit="1" customWidth="1"/>
    <col min="15" max="15" width="9.625" style="2" bestFit="1" customWidth="1"/>
    <col min="16" max="16" width="9.375" style="2" customWidth="1"/>
    <col min="17" max="17" width="9.125" style="2"/>
    <col min="18" max="20" width="9.625" style="4" customWidth="1"/>
    <col min="21" max="22" width="8.125" style="2" customWidth="1"/>
    <col min="23" max="23" width="9.25" style="3" customWidth="1"/>
    <col min="24" max="24" width="9.25" style="2" customWidth="1"/>
    <col min="25" max="25" width="7.875" style="2" customWidth="1"/>
    <col min="26" max="16384" width="9.125" style="1"/>
  </cols>
  <sheetData>
    <row r="1" spans="2:25" s="24" customFormat="1" x14ac:dyDescent="0.15">
      <c r="B1" s="10" t="s">
        <v>27</v>
      </c>
      <c r="C1" s="6" t="s">
        <v>4</v>
      </c>
      <c r="D1" s="6" t="s">
        <v>26</v>
      </c>
      <c r="E1" s="6" t="s">
        <v>8</v>
      </c>
      <c r="F1" s="6" t="s">
        <v>3</v>
      </c>
      <c r="G1" s="6" t="s">
        <v>25</v>
      </c>
      <c r="H1" s="6" t="s">
        <v>24</v>
      </c>
      <c r="I1" s="9" t="s">
        <v>2</v>
      </c>
      <c r="J1" s="6" t="s">
        <v>1</v>
      </c>
      <c r="K1" s="6" t="s">
        <v>23</v>
      </c>
      <c r="L1" s="5" t="s">
        <v>0</v>
      </c>
      <c r="M1" s="6" t="s">
        <v>7</v>
      </c>
      <c r="N1" s="6" t="s">
        <v>6</v>
      </c>
      <c r="O1" s="6" t="s">
        <v>22</v>
      </c>
      <c r="P1" s="6" t="s">
        <v>21</v>
      </c>
      <c r="Q1" s="6" t="s">
        <v>20</v>
      </c>
      <c r="R1" s="23" t="s">
        <v>19</v>
      </c>
      <c r="S1" s="23" t="s">
        <v>18</v>
      </c>
      <c r="T1" s="23" t="s">
        <v>17</v>
      </c>
      <c r="U1" s="6" t="s">
        <v>16</v>
      </c>
      <c r="V1" s="6" t="s">
        <v>15</v>
      </c>
      <c r="W1" s="25" t="s">
        <v>14</v>
      </c>
      <c r="X1" s="6" t="s">
        <v>5</v>
      </c>
      <c r="Y1" s="6" t="s">
        <v>13</v>
      </c>
    </row>
    <row r="2" spans="2:25" ht="12" customHeight="1" x14ac:dyDescent="0.15">
      <c r="B2" s="8">
        <v>44200</v>
      </c>
      <c r="C2" s="2">
        <v>27258.38</v>
      </c>
      <c r="D2" s="2">
        <v>12.5</v>
      </c>
      <c r="E2" s="2">
        <v>1794.59</v>
      </c>
      <c r="F2" s="2">
        <f>+C2/E2</f>
        <v>15.189196418123361</v>
      </c>
      <c r="G2" s="2">
        <v>1222.01</v>
      </c>
      <c r="H2" s="2">
        <v>3723.34</v>
      </c>
      <c r="I2" s="7">
        <v>1944197</v>
      </c>
      <c r="J2" s="6">
        <v>25.13</v>
      </c>
      <c r="K2" s="6">
        <v>1.2</v>
      </c>
      <c r="L2" s="5">
        <v>1.7000000000000001E-2</v>
      </c>
      <c r="M2" s="2">
        <v>30223.89</v>
      </c>
      <c r="N2" s="2">
        <v>3700.65</v>
      </c>
      <c r="O2" s="2">
        <v>12698.45</v>
      </c>
      <c r="P2" s="2">
        <v>26.81</v>
      </c>
      <c r="Q2" s="2">
        <v>151.88</v>
      </c>
      <c r="R2" s="4">
        <v>1.4999999999999999E-4</v>
      </c>
      <c r="S2" s="4">
        <v>-1.8000000000000001E-4</v>
      </c>
      <c r="T2" s="4">
        <v>9.1000000000000004E-3</v>
      </c>
      <c r="U2" s="2">
        <v>102.91</v>
      </c>
      <c r="V2" s="2">
        <v>126.2</v>
      </c>
      <c r="W2" s="3">
        <f>+V2/U2</f>
        <v>1.2263142551744244</v>
      </c>
      <c r="X2" s="2">
        <v>140.84</v>
      </c>
      <c r="Y2" s="2">
        <v>47.3</v>
      </c>
    </row>
    <row r="3" spans="2:25" ht="12" customHeight="1" x14ac:dyDescent="0.15">
      <c r="B3" s="8">
        <v>44201</v>
      </c>
      <c r="C3" s="2">
        <v>27158.63</v>
      </c>
      <c r="D3" s="2">
        <v>12.6</v>
      </c>
      <c r="E3" s="2">
        <v>1791.22</v>
      </c>
      <c r="F3" s="2">
        <f>+C3/E3</f>
        <v>15.162085059345028</v>
      </c>
      <c r="G3" s="2">
        <v>1211.05</v>
      </c>
      <c r="H3" s="2">
        <v>3735.4</v>
      </c>
      <c r="I3" s="7">
        <v>2133621</v>
      </c>
      <c r="J3" s="6">
        <v>25.02</v>
      </c>
      <c r="K3" s="6">
        <v>1.2</v>
      </c>
      <c r="L3" s="5">
        <v>1.7100000000000001E-2</v>
      </c>
      <c r="M3" s="2">
        <v>30391.599999999999</v>
      </c>
      <c r="N3" s="2">
        <v>3726.86</v>
      </c>
      <c r="O3" s="2">
        <v>12818.96</v>
      </c>
      <c r="P3" s="2">
        <v>25.34</v>
      </c>
      <c r="Q3" s="2">
        <v>152.03</v>
      </c>
      <c r="R3" s="4">
        <v>1E-4</v>
      </c>
      <c r="S3" s="4">
        <v>-1.9000000000000001E-4</v>
      </c>
      <c r="T3" s="4">
        <v>9.4999999999999998E-3</v>
      </c>
      <c r="U3" s="2">
        <v>102.93</v>
      </c>
      <c r="V3" s="2">
        <v>126.17</v>
      </c>
      <c r="W3" s="3">
        <f>+V3/U3</f>
        <v>1.2257845137472068</v>
      </c>
      <c r="X3" s="2">
        <v>139.65</v>
      </c>
      <c r="Y3" s="2">
        <v>49.82</v>
      </c>
    </row>
    <row r="4" spans="2:25" ht="12" customHeight="1" x14ac:dyDescent="0.15">
      <c r="B4" s="8">
        <v>44202</v>
      </c>
      <c r="C4" s="2">
        <v>27055.94</v>
      </c>
      <c r="D4" s="2">
        <v>12.3</v>
      </c>
      <c r="E4" s="22">
        <v>1796.18</v>
      </c>
      <c r="F4" s="2">
        <f>+C4/E4</f>
        <v>15.063044906412497</v>
      </c>
      <c r="G4" s="2">
        <v>1215.23</v>
      </c>
      <c r="H4" s="2">
        <v>3745.56</v>
      </c>
      <c r="I4" s="7">
        <v>2299697</v>
      </c>
      <c r="J4" s="6">
        <v>25.14</v>
      </c>
      <c r="K4" s="6">
        <v>1.2</v>
      </c>
      <c r="L4" s="5">
        <v>1.7100000000000001E-2</v>
      </c>
      <c r="M4" s="2">
        <v>30829.4</v>
      </c>
      <c r="N4" s="2">
        <v>3748.14</v>
      </c>
      <c r="O4" s="2">
        <v>12740.79</v>
      </c>
      <c r="P4" s="2">
        <v>25.07</v>
      </c>
      <c r="Q4" s="2">
        <v>151.93</v>
      </c>
      <c r="R4" s="4">
        <v>1.4999999999999999E-4</v>
      </c>
      <c r="S4" s="4">
        <v>-1.8000000000000001E-4</v>
      </c>
      <c r="T4" s="12">
        <v>1.04E-2</v>
      </c>
      <c r="U4" s="2">
        <v>102.74</v>
      </c>
      <c r="V4" s="2">
        <v>126.77</v>
      </c>
      <c r="W4" s="3">
        <f>+V4/U4</f>
        <v>1.2338913762896633</v>
      </c>
      <c r="X4" s="2">
        <v>140.33000000000001</v>
      </c>
      <c r="Y4" s="2">
        <v>50.52</v>
      </c>
    </row>
    <row r="5" spans="2:25" ht="12" customHeight="1" x14ac:dyDescent="0.15">
      <c r="B5" s="8">
        <v>44203</v>
      </c>
      <c r="C5" s="2">
        <v>27490.13</v>
      </c>
      <c r="D5" s="2">
        <v>13.5</v>
      </c>
      <c r="E5" s="2">
        <v>1826.3</v>
      </c>
      <c r="F5" s="2">
        <f>+C5/E5</f>
        <v>15.05236270054208</v>
      </c>
      <c r="G5" s="2">
        <v>1214.4000000000001</v>
      </c>
      <c r="H5" s="2">
        <v>3763.26</v>
      </c>
      <c r="I5" s="7">
        <v>2999011</v>
      </c>
      <c r="J5" s="6">
        <v>25.59</v>
      </c>
      <c r="K5" s="6">
        <v>1.22</v>
      </c>
      <c r="L5" s="5">
        <v>1.6799999999999999E-2</v>
      </c>
      <c r="M5" s="2">
        <v>31041.13</v>
      </c>
      <c r="N5" s="2">
        <v>3803.79</v>
      </c>
      <c r="O5" s="2">
        <v>13067.48</v>
      </c>
      <c r="P5" s="2">
        <v>22.37</v>
      </c>
      <c r="Q5" s="2">
        <v>151.80000000000001</v>
      </c>
      <c r="R5" s="4">
        <v>3.5E-4</v>
      </c>
      <c r="S5" s="4">
        <v>-1.8000000000000001E-4</v>
      </c>
      <c r="T5" s="12">
        <v>1.0800000000000001E-2</v>
      </c>
      <c r="U5" s="2">
        <v>103.36</v>
      </c>
      <c r="V5" s="2">
        <v>127.25</v>
      </c>
      <c r="W5" s="3">
        <f>+V5/U5</f>
        <v>1.2311339009287925</v>
      </c>
      <c r="X5" s="2">
        <v>140.4</v>
      </c>
      <c r="Y5" s="2">
        <v>50.92</v>
      </c>
    </row>
    <row r="6" spans="2:25" ht="12" customHeight="1" x14ac:dyDescent="0.15">
      <c r="B6" s="8">
        <v>44204</v>
      </c>
      <c r="C6" s="2">
        <v>28139.03</v>
      </c>
      <c r="D6" s="2">
        <v>15.1</v>
      </c>
      <c r="E6" s="2">
        <v>1854.94</v>
      </c>
      <c r="F6" s="2">
        <f>+C6/E6</f>
        <v>15.169779076412174</v>
      </c>
      <c r="G6" s="2">
        <v>1235.6400000000001</v>
      </c>
      <c r="H6" s="2">
        <v>3781.05</v>
      </c>
      <c r="I6" s="7">
        <v>3119006</v>
      </c>
      <c r="J6" s="6">
        <v>26.02</v>
      </c>
      <c r="K6" s="6">
        <v>1.24</v>
      </c>
      <c r="L6" s="5">
        <v>1.6400000000000001E-2</v>
      </c>
      <c r="M6" s="2">
        <v>31097.97</v>
      </c>
      <c r="N6" s="2">
        <v>3824.68</v>
      </c>
      <c r="O6" s="2">
        <v>13201.98</v>
      </c>
      <c r="P6" s="2">
        <v>21.56</v>
      </c>
      <c r="Q6" s="2">
        <v>151.78</v>
      </c>
      <c r="R6" s="4">
        <v>2.9999999999999997E-4</v>
      </c>
      <c r="S6" s="4">
        <v>-1.6000000000000001E-4</v>
      </c>
      <c r="T6" s="4">
        <v>1.12E-2</v>
      </c>
      <c r="U6" s="2">
        <v>103.97</v>
      </c>
      <c r="V6" s="2">
        <v>127.24</v>
      </c>
      <c r="W6" s="3">
        <f>+V6/U6</f>
        <v>1.2238145618928538</v>
      </c>
      <c r="X6" s="2">
        <v>141.1</v>
      </c>
      <c r="Y6" s="2">
        <v>52.7</v>
      </c>
    </row>
    <row r="7" spans="2:25" ht="12" customHeight="1" x14ac:dyDescent="0.15">
      <c r="B7" s="8">
        <v>44207</v>
      </c>
      <c r="C7" s="14">
        <v>28139.03</v>
      </c>
      <c r="D7" s="14">
        <v>15.1</v>
      </c>
      <c r="E7" s="14">
        <v>1854.94</v>
      </c>
      <c r="F7" s="14">
        <f>+C7/E7</f>
        <v>15.169779076412174</v>
      </c>
      <c r="G7" s="14">
        <v>1235.6400000000001</v>
      </c>
      <c r="H7" s="14">
        <v>3781.05</v>
      </c>
      <c r="I7" s="17">
        <v>3119006</v>
      </c>
      <c r="J7" s="16">
        <v>26.02</v>
      </c>
      <c r="K7" s="16">
        <v>1.24</v>
      </c>
      <c r="L7" s="15">
        <v>1.6400000000000001E-2</v>
      </c>
      <c r="M7" s="2">
        <v>31008.69</v>
      </c>
      <c r="N7" s="2">
        <v>3799.61</v>
      </c>
      <c r="O7" s="2">
        <v>13036.43</v>
      </c>
      <c r="P7" s="2">
        <v>24.08</v>
      </c>
      <c r="Q7" s="14">
        <v>151.78</v>
      </c>
      <c r="R7" s="13">
        <v>2.9999999999999997E-4</v>
      </c>
      <c r="S7" s="13">
        <v>-1.6000000000000001E-4</v>
      </c>
      <c r="T7" s="12">
        <v>1.15E-2</v>
      </c>
      <c r="U7" s="2">
        <v>104.28</v>
      </c>
      <c r="V7" s="2">
        <v>126.64</v>
      </c>
      <c r="W7" s="3">
        <f>+V7/U7</f>
        <v>1.2144227080935941</v>
      </c>
      <c r="X7" s="2">
        <v>141.01</v>
      </c>
      <c r="Y7" s="2">
        <v>52.25</v>
      </c>
    </row>
    <row r="8" spans="2:25" ht="12" customHeight="1" x14ac:dyDescent="0.15">
      <c r="B8" s="8">
        <v>44208</v>
      </c>
      <c r="C8" s="2">
        <v>28164.34</v>
      </c>
      <c r="D8" s="2">
        <v>15.1</v>
      </c>
      <c r="E8" s="2">
        <v>1857.94</v>
      </c>
      <c r="F8" s="2">
        <f>+C8/E8</f>
        <v>15.158907176765664</v>
      </c>
      <c r="G8" s="2">
        <v>1228.08</v>
      </c>
      <c r="H8" s="2">
        <v>3780.66</v>
      </c>
      <c r="I8" s="7">
        <v>2894734</v>
      </c>
      <c r="J8" s="6">
        <v>26.09</v>
      </c>
      <c r="K8" s="6">
        <v>1.25</v>
      </c>
      <c r="L8" s="5">
        <v>1.6400000000000001E-2</v>
      </c>
      <c r="M8" s="2">
        <v>31068.69</v>
      </c>
      <c r="N8" s="2">
        <v>3801.19</v>
      </c>
      <c r="O8" s="2">
        <v>13072.43</v>
      </c>
      <c r="P8" s="2">
        <v>23.33</v>
      </c>
      <c r="Q8" s="2">
        <v>151.86000000000001</v>
      </c>
      <c r="R8" s="4">
        <v>2.9999999999999997E-4</v>
      </c>
      <c r="S8" s="4">
        <v>-1.6000000000000001E-4</v>
      </c>
      <c r="T8" s="4">
        <v>1.1299999999999999E-2</v>
      </c>
      <c r="U8" s="2">
        <v>104.15</v>
      </c>
      <c r="V8" s="2">
        <v>126.68</v>
      </c>
      <c r="W8" s="3">
        <f>+V8/U8</f>
        <v>1.2163226116178589</v>
      </c>
      <c r="X8" s="2">
        <v>141.19</v>
      </c>
      <c r="Y8" s="2">
        <v>53.31</v>
      </c>
    </row>
    <row r="9" spans="2:25" ht="12" customHeight="1" x14ac:dyDescent="0.15">
      <c r="B9" s="8">
        <v>44209</v>
      </c>
      <c r="C9" s="2">
        <v>28456.59</v>
      </c>
      <c r="D9" s="2">
        <v>15.5</v>
      </c>
      <c r="E9" s="2">
        <v>1864.4</v>
      </c>
      <c r="F9" s="2">
        <f>+C9/E9</f>
        <v>15.263135593220339</v>
      </c>
      <c r="G9" s="2">
        <v>1238.76</v>
      </c>
      <c r="H9" s="2">
        <v>3808.47</v>
      </c>
      <c r="I9" s="7">
        <v>2735566</v>
      </c>
      <c r="J9" s="6">
        <v>26.17</v>
      </c>
      <c r="K9" s="6">
        <v>1.25</v>
      </c>
      <c r="L9" s="5">
        <v>1.6199999999999999E-2</v>
      </c>
      <c r="M9" s="2">
        <v>31060.47</v>
      </c>
      <c r="N9" s="2">
        <v>3809.84</v>
      </c>
      <c r="O9" s="2">
        <v>13128.95</v>
      </c>
      <c r="P9" s="2">
        <v>22.21</v>
      </c>
      <c r="Q9" s="2">
        <v>151.9</v>
      </c>
      <c r="R9" s="4">
        <v>2.5000000000000001E-4</v>
      </c>
      <c r="S9" s="4">
        <v>-1.2E-4</v>
      </c>
      <c r="T9" s="12">
        <v>1.0800000000000001E-2</v>
      </c>
      <c r="U9" s="2">
        <v>103.68</v>
      </c>
      <c r="V9" s="2">
        <v>126.52</v>
      </c>
      <c r="W9" s="3">
        <f>+V9/U9</f>
        <v>1.2202932098765431</v>
      </c>
      <c r="X9" s="2">
        <v>141.84</v>
      </c>
      <c r="Y9" s="2">
        <v>52.87</v>
      </c>
    </row>
    <row r="10" spans="2:25" ht="12" customHeight="1" x14ac:dyDescent="0.15">
      <c r="B10" s="8">
        <v>44210</v>
      </c>
      <c r="C10" s="2">
        <v>28698.26</v>
      </c>
      <c r="D10" s="2">
        <v>15.7</v>
      </c>
      <c r="E10" s="2">
        <v>1873.28</v>
      </c>
      <c r="F10" s="2">
        <f>+C10/E10</f>
        <v>15.319792022548684</v>
      </c>
      <c r="G10" s="2">
        <v>1207.54</v>
      </c>
      <c r="H10" s="2">
        <v>3784.6</v>
      </c>
      <c r="I10" s="7">
        <v>3242076</v>
      </c>
      <c r="J10" s="6">
        <v>26.33</v>
      </c>
      <c r="K10" s="6">
        <v>1.26</v>
      </c>
      <c r="L10" s="5">
        <v>1.61E-2</v>
      </c>
      <c r="M10" s="2">
        <v>30991.52</v>
      </c>
      <c r="N10" s="2">
        <v>3795.54</v>
      </c>
      <c r="O10" s="2">
        <v>13112.64</v>
      </c>
      <c r="P10" s="2">
        <v>23.25</v>
      </c>
      <c r="Q10" s="2">
        <v>151.84</v>
      </c>
      <c r="R10" s="4">
        <v>2.5000000000000001E-4</v>
      </c>
      <c r="S10" s="4">
        <v>-8.0000000000000007E-5</v>
      </c>
      <c r="T10" s="4">
        <v>1.1299999999999999E-2</v>
      </c>
      <c r="U10" s="2">
        <v>104.03</v>
      </c>
      <c r="V10" s="2">
        <v>126.32</v>
      </c>
      <c r="W10" s="3">
        <f>+V10/U10</f>
        <v>1.2142651158319715</v>
      </c>
      <c r="X10" s="2">
        <v>142.05000000000001</v>
      </c>
      <c r="Y10" s="2">
        <v>53.57</v>
      </c>
    </row>
    <row r="11" spans="2:25" ht="12" customHeight="1" x14ac:dyDescent="0.15">
      <c r="B11" s="8">
        <v>44211</v>
      </c>
      <c r="C11" s="2">
        <v>28519.18</v>
      </c>
      <c r="D11" s="2">
        <v>15.9</v>
      </c>
      <c r="E11" s="2">
        <v>1856.61</v>
      </c>
      <c r="F11" s="2">
        <f>+C11/E11</f>
        <v>15.360888931978176</v>
      </c>
      <c r="G11" s="2">
        <v>1217.51</v>
      </c>
      <c r="H11" s="2">
        <v>3777.63</v>
      </c>
      <c r="I11" s="7">
        <v>2837663</v>
      </c>
      <c r="J11" s="6">
        <v>26.11</v>
      </c>
      <c r="K11" s="6">
        <v>1.25</v>
      </c>
      <c r="L11" s="5">
        <v>1.6299999999999999E-2</v>
      </c>
      <c r="M11" s="2">
        <v>30814.26</v>
      </c>
      <c r="N11" s="2">
        <v>3768.25</v>
      </c>
      <c r="O11" s="2">
        <v>12998.5</v>
      </c>
      <c r="P11" s="2">
        <v>24.34</v>
      </c>
      <c r="Q11" s="2">
        <v>151.85</v>
      </c>
      <c r="R11" s="4">
        <v>2.9999999999999997E-4</v>
      </c>
      <c r="S11" s="4">
        <v>-1.4999999999999999E-4</v>
      </c>
      <c r="T11" s="4">
        <v>1.0800000000000001E-2</v>
      </c>
      <c r="U11" s="2">
        <v>103.69</v>
      </c>
      <c r="V11" s="2">
        <v>125.82</v>
      </c>
      <c r="W11" s="3">
        <f>+V11/U11</f>
        <v>1.2134246311119683</v>
      </c>
      <c r="X11" s="2">
        <v>141.63</v>
      </c>
      <c r="Y11" s="2">
        <v>52.36</v>
      </c>
    </row>
    <row r="12" spans="2:25" ht="12" customHeight="1" x14ac:dyDescent="0.15">
      <c r="B12" s="8">
        <v>44214</v>
      </c>
      <c r="C12" s="2">
        <v>28242.21</v>
      </c>
      <c r="D12" s="2">
        <v>16.2</v>
      </c>
      <c r="E12" s="2">
        <v>1845.49</v>
      </c>
      <c r="F12" s="2">
        <f>+C12/E12</f>
        <v>15.30336658556806</v>
      </c>
      <c r="G12" s="2">
        <v>1236.51</v>
      </c>
      <c r="H12" s="2">
        <v>3778.07</v>
      </c>
      <c r="I12" s="7">
        <v>1932085</v>
      </c>
      <c r="J12" s="6">
        <v>25.85</v>
      </c>
      <c r="K12" s="6">
        <v>1.24</v>
      </c>
      <c r="L12" s="5">
        <v>1.6400000000000001E-2</v>
      </c>
      <c r="M12" s="14">
        <v>30814.26</v>
      </c>
      <c r="N12" s="14">
        <v>3768.25</v>
      </c>
      <c r="O12" s="14">
        <v>12998.5</v>
      </c>
      <c r="P12" s="14">
        <v>24.34</v>
      </c>
      <c r="Q12" s="2">
        <v>151.72</v>
      </c>
      <c r="R12" s="4">
        <v>4.4999999999999999E-4</v>
      </c>
      <c r="S12" s="4">
        <v>-2.4000000000000001E-4</v>
      </c>
      <c r="T12" s="13">
        <v>1.0800000000000001E-2</v>
      </c>
      <c r="U12" s="2">
        <v>103.75</v>
      </c>
      <c r="V12" s="2">
        <v>125.2</v>
      </c>
      <c r="W12" s="3">
        <f>+V12/U12</f>
        <v>1.2067469879518073</v>
      </c>
      <c r="X12" s="2">
        <v>140.63999999999999</v>
      </c>
      <c r="Y12" s="2">
        <v>52.09</v>
      </c>
    </row>
    <row r="13" spans="2:25" ht="12" customHeight="1" x14ac:dyDescent="0.15">
      <c r="B13" s="8">
        <v>44215</v>
      </c>
      <c r="C13" s="2">
        <v>28633.46</v>
      </c>
      <c r="D13" s="2">
        <v>16.899999999999999</v>
      </c>
      <c r="E13" s="2">
        <v>1855.84</v>
      </c>
      <c r="F13" s="2">
        <f>+C13/E13</f>
        <v>15.428840848348996</v>
      </c>
      <c r="G13" s="2">
        <v>1235.92</v>
      </c>
      <c r="H13" s="2">
        <v>3791.63</v>
      </c>
      <c r="I13" s="7">
        <v>2193066</v>
      </c>
      <c r="J13" s="6">
        <v>26.09</v>
      </c>
      <c r="K13" s="6">
        <v>1.25</v>
      </c>
      <c r="L13" s="5">
        <v>1.6199999999999999E-2</v>
      </c>
      <c r="M13" s="2">
        <v>30930.52</v>
      </c>
      <c r="N13" s="2">
        <v>3798.91</v>
      </c>
      <c r="O13" s="2">
        <v>13197.18</v>
      </c>
      <c r="P13" s="2">
        <v>23.24</v>
      </c>
      <c r="Q13" s="2">
        <v>151.85</v>
      </c>
      <c r="R13" s="4">
        <v>4.0000000000000002E-4</v>
      </c>
      <c r="S13" s="4">
        <v>-2.1000000000000001E-4</v>
      </c>
      <c r="T13" s="4">
        <v>1.09E-2</v>
      </c>
      <c r="U13" s="2">
        <v>103.99</v>
      </c>
      <c r="V13" s="2">
        <v>125.87</v>
      </c>
      <c r="W13" s="3">
        <f>+V13/U13</f>
        <v>1.2104048466198674</v>
      </c>
      <c r="X13" s="2">
        <v>141.49</v>
      </c>
      <c r="Y13" s="2">
        <v>53.01</v>
      </c>
    </row>
    <row r="14" spans="2:25" ht="12" customHeight="1" x14ac:dyDescent="0.15">
      <c r="B14" s="8">
        <v>44216</v>
      </c>
      <c r="C14" s="2">
        <v>28523.26</v>
      </c>
      <c r="D14" s="2">
        <v>17</v>
      </c>
      <c r="E14" s="2">
        <v>1849.58</v>
      </c>
      <c r="F14" s="2">
        <f>+C14/E14</f>
        <v>15.421479471015042</v>
      </c>
      <c r="G14" s="2">
        <v>1237.73</v>
      </c>
      <c r="H14" s="2">
        <v>3798.68</v>
      </c>
      <c r="I14" s="7">
        <v>2381032</v>
      </c>
      <c r="J14" s="6">
        <v>26.01</v>
      </c>
      <c r="K14" s="6">
        <v>1.25</v>
      </c>
      <c r="L14" s="5">
        <v>1.6299999999999999E-2</v>
      </c>
      <c r="M14" s="2">
        <v>31188.38</v>
      </c>
      <c r="N14" s="2">
        <v>3851.85</v>
      </c>
      <c r="O14" s="2">
        <v>13457.25</v>
      </c>
      <c r="P14" s="2">
        <v>21.58</v>
      </c>
      <c r="Q14" s="2">
        <v>151.94999999999999</v>
      </c>
      <c r="R14" s="4">
        <v>3.5E-4</v>
      </c>
      <c r="S14" s="4">
        <v>-1.9000000000000001E-4</v>
      </c>
      <c r="T14" s="4">
        <v>1.0800000000000001E-2</v>
      </c>
      <c r="U14" s="2">
        <v>103.74</v>
      </c>
      <c r="V14" s="2">
        <v>126.1</v>
      </c>
      <c r="W14" s="3">
        <f>+V14/U14</f>
        <v>1.2155388471177946</v>
      </c>
      <c r="X14" s="2">
        <v>141.83000000000001</v>
      </c>
      <c r="Y14" s="2">
        <v>53.24</v>
      </c>
    </row>
    <row r="15" spans="2:25" ht="12" customHeight="1" x14ac:dyDescent="0.15">
      <c r="B15" s="8">
        <v>44217</v>
      </c>
      <c r="C15" s="2">
        <v>28756.86</v>
      </c>
      <c r="D15" s="2">
        <v>17.2</v>
      </c>
      <c r="E15" s="2">
        <v>1860.64</v>
      </c>
      <c r="F15" s="2">
        <f>+C15/E15</f>
        <v>15.455359446212055</v>
      </c>
      <c r="G15" s="2">
        <v>1283.8499999999999</v>
      </c>
      <c r="H15" s="2">
        <v>3809.62</v>
      </c>
      <c r="I15" s="7">
        <v>2495517</v>
      </c>
      <c r="J15" s="6">
        <v>26.18</v>
      </c>
      <c r="K15" s="6">
        <v>1.26</v>
      </c>
      <c r="L15" s="5">
        <v>1.6199999999999999E-2</v>
      </c>
      <c r="M15" s="2">
        <v>31176.01</v>
      </c>
      <c r="N15" s="2">
        <v>3853.07</v>
      </c>
      <c r="O15" s="2">
        <v>13530.91</v>
      </c>
      <c r="P15" s="2">
        <v>21.32</v>
      </c>
      <c r="Q15" s="2">
        <v>151.97999999999999</v>
      </c>
      <c r="R15" s="4">
        <v>2.9999999999999997E-4</v>
      </c>
      <c r="S15" s="4">
        <v>-1.8000000000000001E-4</v>
      </c>
      <c r="T15" s="4">
        <v>1.11E-2</v>
      </c>
      <c r="U15" s="2">
        <v>103.52</v>
      </c>
      <c r="V15" s="2">
        <v>125.46</v>
      </c>
      <c r="W15" s="3">
        <f>+V15/U15</f>
        <v>1.2119397217928902</v>
      </c>
      <c r="X15" s="2">
        <v>141.78</v>
      </c>
      <c r="Y15" s="2">
        <v>53.13</v>
      </c>
    </row>
    <row r="16" spans="2:25" ht="12" customHeight="1" x14ac:dyDescent="0.15">
      <c r="B16" s="8">
        <v>44218</v>
      </c>
      <c r="C16" s="2">
        <v>28631.45</v>
      </c>
      <c r="D16" s="2">
        <v>16.899999999999999</v>
      </c>
      <c r="E16" s="2">
        <v>1856.64</v>
      </c>
      <c r="F16" s="2">
        <f>+C16/E16</f>
        <v>15.421110177524991</v>
      </c>
      <c r="G16" s="2">
        <v>1292.1099999999999</v>
      </c>
      <c r="H16" s="2">
        <v>3819.97</v>
      </c>
      <c r="I16" s="7">
        <v>2373488</v>
      </c>
      <c r="J16" s="6">
        <v>26.09</v>
      </c>
      <c r="K16" s="6">
        <v>1.25</v>
      </c>
      <c r="L16" s="5">
        <v>1.6299999999999999E-2</v>
      </c>
      <c r="M16" s="2">
        <v>30996.98</v>
      </c>
      <c r="N16" s="2">
        <v>3841.47</v>
      </c>
      <c r="O16" s="2">
        <v>13543.06</v>
      </c>
      <c r="P16" s="2">
        <v>21.91</v>
      </c>
      <c r="Q16" s="2">
        <v>151.86000000000001</v>
      </c>
      <c r="R16" s="4">
        <v>3.5E-4</v>
      </c>
      <c r="S16" s="4">
        <v>-1.6000000000000001E-4</v>
      </c>
      <c r="T16" s="4">
        <v>1.09E-2</v>
      </c>
      <c r="U16" s="2">
        <v>103.67</v>
      </c>
      <c r="V16" s="2">
        <v>126.02</v>
      </c>
      <c r="W16" s="3">
        <f>+V16/U16</f>
        <v>1.215587923217903</v>
      </c>
      <c r="X16" s="2">
        <v>141.68</v>
      </c>
      <c r="Y16" s="2">
        <v>52.09</v>
      </c>
    </row>
    <row r="17" spans="2:25" ht="12" customHeight="1" x14ac:dyDescent="0.15">
      <c r="B17" s="8">
        <v>44221</v>
      </c>
      <c r="C17" s="2">
        <v>28822.92</v>
      </c>
      <c r="D17" s="2">
        <v>17</v>
      </c>
      <c r="E17" s="2">
        <v>1862</v>
      </c>
      <c r="F17" s="2">
        <f>+C17/E17</f>
        <v>15.47954887218045</v>
      </c>
      <c r="G17" s="2">
        <v>1301.1199999999999</v>
      </c>
      <c r="H17" s="2">
        <v>3839.88</v>
      </c>
      <c r="I17" s="7">
        <v>2105044</v>
      </c>
      <c r="J17" s="6">
        <v>26.18</v>
      </c>
      <c r="K17" s="6">
        <v>1.26</v>
      </c>
      <c r="L17" s="5">
        <v>1.61E-2</v>
      </c>
      <c r="M17" s="2">
        <v>30960</v>
      </c>
      <c r="N17" s="2">
        <v>3855.36</v>
      </c>
      <c r="O17" s="2">
        <v>13635.99</v>
      </c>
      <c r="P17" s="2">
        <v>24.02</v>
      </c>
      <c r="Q17" s="2">
        <v>151.88</v>
      </c>
      <c r="R17" s="4">
        <v>3.5E-4</v>
      </c>
      <c r="S17" s="4">
        <v>-1.7000000000000001E-4</v>
      </c>
      <c r="T17" s="4">
        <v>1.03E-2</v>
      </c>
      <c r="U17" s="2">
        <v>103.7</v>
      </c>
      <c r="V17" s="2">
        <v>126.3</v>
      </c>
      <c r="W17" s="3">
        <f>+V17/U17</f>
        <v>1.2179363548698168</v>
      </c>
      <c r="X17" s="2">
        <v>142.28</v>
      </c>
      <c r="Y17" s="2">
        <v>52.77</v>
      </c>
    </row>
    <row r="18" spans="2:25" ht="12" customHeight="1" x14ac:dyDescent="0.15">
      <c r="B18" s="8">
        <v>44222</v>
      </c>
      <c r="C18" s="2">
        <v>28546.18</v>
      </c>
      <c r="D18" s="2">
        <v>17.2</v>
      </c>
      <c r="E18" s="2">
        <v>1848</v>
      </c>
      <c r="F18" s="2">
        <f>+C18/E18</f>
        <v>15.4470670995671</v>
      </c>
      <c r="G18" s="2">
        <v>1270.5</v>
      </c>
      <c r="H18" s="2">
        <v>3822.88</v>
      </c>
      <c r="I18" s="7">
        <v>2313051</v>
      </c>
      <c r="J18" s="6">
        <v>25.94</v>
      </c>
      <c r="K18" s="6">
        <v>1.24</v>
      </c>
      <c r="L18" s="5">
        <v>1.6299999999999999E-2</v>
      </c>
      <c r="M18" s="2">
        <v>30937.040000000001</v>
      </c>
      <c r="N18" s="2">
        <v>3849.62</v>
      </c>
      <c r="O18" s="2">
        <v>13626.07</v>
      </c>
      <c r="P18" s="2">
        <v>23.02</v>
      </c>
      <c r="Q18" s="2">
        <v>151.97999999999999</v>
      </c>
      <c r="R18" s="4">
        <v>2.9999999999999997E-4</v>
      </c>
      <c r="S18" s="4">
        <v>-1.6000000000000001E-4</v>
      </c>
      <c r="T18" s="4">
        <v>1.03E-2</v>
      </c>
      <c r="U18" s="2">
        <v>103.8</v>
      </c>
      <c r="V18" s="2">
        <v>125.73</v>
      </c>
      <c r="W18" s="3">
        <f>+V18/U18</f>
        <v>1.2112716763005782</v>
      </c>
      <c r="X18" s="2">
        <v>141.29</v>
      </c>
      <c r="Y18" s="2">
        <v>52.57</v>
      </c>
    </row>
    <row r="19" spans="2:25" ht="12" customHeight="1" x14ac:dyDescent="0.15">
      <c r="B19" s="8">
        <v>44223</v>
      </c>
      <c r="C19" s="2">
        <v>28635.21</v>
      </c>
      <c r="D19" s="2">
        <v>17.3</v>
      </c>
      <c r="E19" s="2">
        <v>1860.07</v>
      </c>
      <c r="F19" s="2">
        <f>+C19/E19</f>
        <v>15.394694823313101</v>
      </c>
      <c r="G19" s="2">
        <v>1275.83</v>
      </c>
      <c r="H19" s="2">
        <v>3832.61</v>
      </c>
      <c r="I19" s="7">
        <v>2618879</v>
      </c>
      <c r="J19" s="6">
        <v>26.04</v>
      </c>
      <c r="K19" s="6">
        <v>1.25</v>
      </c>
      <c r="L19" s="5">
        <v>1.6299999999999999E-2</v>
      </c>
      <c r="M19" s="2">
        <v>30303.17</v>
      </c>
      <c r="N19" s="2">
        <v>3750.77</v>
      </c>
      <c r="O19" s="2">
        <v>13270.6</v>
      </c>
      <c r="P19" s="2">
        <v>37.21</v>
      </c>
      <c r="Q19" s="2">
        <v>151.94</v>
      </c>
      <c r="R19" s="4">
        <v>3.5E-4</v>
      </c>
      <c r="S19" s="4">
        <v>-1.7000000000000001E-4</v>
      </c>
      <c r="T19" s="4">
        <v>1.0200000000000001E-2</v>
      </c>
      <c r="U19" s="2">
        <v>103.67</v>
      </c>
      <c r="V19" s="2">
        <v>126</v>
      </c>
      <c r="W19" s="3">
        <f>+V19/U19</f>
        <v>1.2153950033760972</v>
      </c>
      <c r="X19" s="2">
        <v>142.53</v>
      </c>
      <c r="Y19" s="2">
        <v>52.85</v>
      </c>
    </row>
    <row r="20" spans="2:25" ht="12" customHeight="1" x14ac:dyDescent="0.15">
      <c r="B20" s="8">
        <v>44224</v>
      </c>
      <c r="C20" s="2">
        <v>28197.42</v>
      </c>
      <c r="D20" s="2">
        <v>17.899999999999999</v>
      </c>
      <c r="E20" s="2">
        <v>1838.85</v>
      </c>
      <c r="F20" s="2">
        <f>+C20/E20</f>
        <v>15.334268700546538</v>
      </c>
      <c r="G20" s="2">
        <v>1233.26</v>
      </c>
      <c r="H20" s="2">
        <v>3799.08</v>
      </c>
      <c r="I20" s="7">
        <v>4833465</v>
      </c>
      <c r="J20" s="6">
        <v>25.68</v>
      </c>
      <c r="K20" s="6">
        <v>1.23</v>
      </c>
      <c r="L20" s="5">
        <v>1.6400000000000001E-2</v>
      </c>
      <c r="M20" s="2">
        <v>30603.360000000001</v>
      </c>
      <c r="N20" s="2">
        <v>3787.38</v>
      </c>
      <c r="O20" s="2">
        <v>13337.16</v>
      </c>
      <c r="P20" s="2">
        <v>30.21</v>
      </c>
      <c r="Q20" s="2">
        <v>151.93</v>
      </c>
      <c r="R20" s="4">
        <v>3.5E-4</v>
      </c>
      <c r="S20" s="4">
        <v>-1.6000000000000001E-4</v>
      </c>
      <c r="T20" s="4">
        <v>1.0500000000000001E-2</v>
      </c>
      <c r="U20" s="2">
        <v>104.3</v>
      </c>
      <c r="V20" s="2">
        <v>126.13</v>
      </c>
      <c r="W20" s="3">
        <f>+V20/U20</f>
        <v>1.209300095877277</v>
      </c>
      <c r="X20" s="2">
        <v>142.44999999999999</v>
      </c>
      <c r="Y20" s="2">
        <v>52.26</v>
      </c>
    </row>
    <row r="21" spans="2:25" ht="12" customHeight="1" x14ac:dyDescent="0.15">
      <c r="B21" s="8">
        <v>44225</v>
      </c>
      <c r="C21" s="2">
        <v>27663.39</v>
      </c>
      <c r="D21" s="2">
        <v>16.8</v>
      </c>
      <c r="E21" s="2">
        <v>1808.78</v>
      </c>
      <c r="F21" s="2">
        <f>+C21/E21</f>
        <v>15.293949512931368</v>
      </c>
      <c r="G21" s="2">
        <v>1208.96</v>
      </c>
      <c r="H21" s="2">
        <v>3774.68</v>
      </c>
      <c r="I21" s="7">
        <v>3232926</v>
      </c>
      <c r="J21" s="6">
        <v>25.05</v>
      </c>
      <c r="K21" s="6">
        <v>1.21</v>
      </c>
      <c r="L21" s="5">
        <v>1.6799999999999999E-2</v>
      </c>
      <c r="M21" s="2">
        <v>29982.62</v>
      </c>
      <c r="N21" s="2">
        <v>3714.24</v>
      </c>
      <c r="O21" s="2">
        <v>13070.69</v>
      </c>
      <c r="P21" s="2">
        <v>33.090000000000003</v>
      </c>
      <c r="Q21" s="2">
        <v>151.82</v>
      </c>
      <c r="R21" s="4">
        <v>5.5000000000000003E-4</v>
      </c>
      <c r="S21" s="4">
        <v>-1.2E-4</v>
      </c>
      <c r="T21" s="4">
        <v>1.0699999999999999E-2</v>
      </c>
      <c r="U21" s="2">
        <v>104.54</v>
      </c>
      <c r="V21" s="2">
        <v>126.54</v>
      </c>
      <c r="W21" s="3">
        <f>+V21/U21</f>
        <v>1.2104457623876028</v>
      </c>
      <c r="X21" s="2">
        <v>143.19999999999999</v>
      </c>
      <c r="Y21" s="2">
        <v>52.2</v>
      </c>
    </row>
    <row r="22" spans="2:25" ht="12" customHeight="1" x14ac:dyDescent="0.15">
      <c r="B22" s="8">
        <v>44228</v>
      </c>
      <c r="C22" s="2">
        <v>28091.05</v>
      </c>
      <c r="D22" s="2">
        <v>17.5</v>
      </c>
      <c r="E22" s="2">
        <v>1829.84</v>
      </c>
      <c r="F22" s="2">
        <f>+C22/E22</f>
        <v>15.351642766580685</v>
      </c>
      <c r="G22" s="2">
        <v>1234.3399999999999</v>
      </c>
      <c r="H22" s="2">
        <v>3793.63</v>
      </c>
      <c r="I22" s="7">
        <v>2511813</v>
      </c>
      <c r="J22" s="6">
        <v>25.26</v>
      </c>
      <c r="K22" s="6">
        <v>1.23</v>
      </c>
      <c r="L22" s="5">
        <v>1.67E-2</v>
      </c>
      <c r="M22" s="2">
        <v>30211.91</v>
      </c>
      <c r="N22" s="2">
        <v>3773.86</v>
      </c>
      <c r="O22" s="2">
        <v>13403.4</v>
      </c>
      <c r="P22" s="2">
        <v>30.24</v>
      </c>
      <c r="Q22" s="2">
        <v>151.76</v>
      </c>
      <c r="R22" s="4">
        <v>5.5000000000000003E-4</v>
      </c>
      <c r="S22" s="4">
        <v>-1.6000000000000001E-4</v>
      </c>
      <c r="T22" s="4">
        <v>1.0800000000000001E-2</v>
      </c>
      <c r="U22" s="2">
        <v>104.74</v>
      </c>
      <c r="V22" s="2">
        <v>127.01</v>
      </c>
      <c r="W22" s="3">
        <f>+V22/U22</f>
        <v>1.2126217299980906</v>
      </c>
      <c r="X22" s="2">
        <v>143.82</v>
      </c>
      <c r="Y22" s="2">
        <v>53.55</v>
      </c>
    </row>
    <row r="23" spans="2:25" ht="12" customHeight="1" x14ac:dyDescent="0.15">
      <c r="B23" s="8">
        <v>44229</v>
      </c>
      <c r="C23" s="2">
        <v>28362.17</v>
      </c>
      <c r="D23" s="2">
        <v>17.7</v>
      </c>
      <c r="E23" s="2">
        <v>1847.02</v>
      </c>
      <c r="F23" s="2">
        <f>+C23/E23</f>
        <v>15.355637729965023</v>
      </c>
      <c r="G23" s="2">
        <v>1253.48</v>
      </c>
      <c r="H23" s="2">
        <v>3824.66</v>
      </c>
      <c r="I23" s="7">
        <v>2577282</v>
      </c>
      <c r="J23" s="6">
        <v>25.51</v>
      </c>
      <c r="K23" s="6">
        <v>1.24</v>
      </c>
      <c r="L23" s="5">
        <v>1.6500000000000001E-2</v>
      </c>
      <c r="M23" s="2">
        <v>30687.48</v>
      </c>
      <c r="N23" s="2">
        <v>3826.31</v>
      </c>
      <c r="O23" s="2">
        <v>13612.78</v>
      </c>
      <c r="P23" s="2">
        <v>25.56</v>
      </c>
      <c r="Q23" s="2">
        <v>151.75</v>
      </c>
      <c r="R23" s="4">
        <v>5.0000000000000001E-4</v>
      </c>
      <c r="S23" s="4">
        <v>-1.2999999999999999E-4</v>
      </c>
      <c r="T23" s="4">
        <v>1.09E-2</v>
      </c>
      <c r="U23" s="2">
        <v>104.98</v>
      </c>
      <c r="V23" s="2">
        <v>126.69</v>
      </c>
      <c r="W23" s="3">
        <f>+V23/U23</f>
        <v>1.2068012954848542</v>
      </c>
      <c r="X23" s="2">
        <v>143.6</v>
      </c>
      <c r="Y23" s="2">
        <v>55.04</v>
      </c>
    </row>
    <row r="24" spans="2:25" ht="12" customHeight="1" x14ac:dyDescent="0.15">
      <c r="B24" s="8">
        <v>44230</v>
      </c>
      <c r="C24" s="2">
        <v>28646.5</v>
      </c>
      <c r="D24" s="2">
        <v>18</v>
      </c>
      <c r="E24" s="2">
        <v>1871.09</v>
      </c>
      <c r="F24" s="2">
        <f>+C24/E24</f>
        <v>15.310059911602329</v>
      </c>
      <c r="G24" s="2">
        <v>1258.96</v>
      </c>
      <c r="H24" s="2">
        <v>3836.47</v>
      </c>
      <c r="I24" s="7">
        <v>2786310</v>
      </c>
      <c r="J24" s="6">
        <v>25.67</v>
      </c>
      <c r="K24" s="6">
        <v>1.26</v>
      </c>
      <c r="L24" s="5">
        <v>1.6299999999999999E-2</v>
      </c>
      <c r="M24" s="2">
        <v>30723.599999999999</v>
      </c>
      <c r="N24" s="2">
        <v>3830.17</v>
      </c>
      <c r="O24" s="2">
        <v>13610.54</v>
      </c>
      <c r="P24" s="2">
        <v>22.91</v>
      </c>
      <c r="Q24" s="2">
        <v>151.74</v>
      </c>
      <c r="R24" s="4">
        <v>5.5000000000000003E-4</v>
      </c>
      <c r="S24" s="4">
        <v>-1.2999999999999999E-4</v>
      </c>
      <c r="T24" s="12">
        <v>1.14E-2</v>
      </c>
      <c r="U24" s="2">
        <v>105.05</v>
      </c>
      <c r="V24" s="2">
        <v>126.45</v>
      </c>
      <c r="W24" s="3">
        <f>+V24/U24</f>
        <v>1.2037125178486436</v>
      </c>
      <c r="X24" s="2">
        <v>143.65</v>
      </c>
      <c r="Y24" s="2">
        <v>55.69</v>
      </c>
    </row>
    <row r="25" spans="2:25" ht="12" customHeight="1" x14ac:dyDescent="0.15">
      <c r="B25" s="8">
        <v>44231</v>
      </c>
      <c r="C25" s="2">
        <v>28341.95</v>
      </c>
      <c r="D25" s="2">
        <v>18.3</v>
      </c>
      <c r="E25" s="2">
        <v>1865.12</v>
      </c>
      <c r="F25" s="2">
        <f>+C25/E25</f>
        <v>15.195778287724115</v>
      </c>
      <c r="G25" s="2">
        <v>1262.3</v>
      </c>
      <c r="H25" s="2">
        <v>3825.03</v>
      </c>
      <c r="I25" s="7">
        <v>2804580</v>
      </c>
      <c r="J25" s="6">
        <v>24.68</v>
      </c>
      <c r="K25" s="6">
        <v>1.25</v>
      </c>
      <c r="L25" s="5">
        <v>1.66E-2</v>
      </c>
      <c r="M25" s="2">
        <v>31055.86</v>
      </c>
      <c r="N25" s="2">
        <v>3871.74</v>
      </c>
      <c r="O25" s="2">
        <v>13777.74</v>
      </c>
      <c r="P25" s="2">
        <v>21.77</v>
      </c>
      <c r="Q25" s="2">
        <v>151.66999999999999</v>
      </c>
      <c r="R25" s="4">
        <v>5.5000000000000003E-4</v>
      </c>
      <c r="S25" s="4">
        <v>-1.1E-4</v>
      </c>
      <c r="T25" s="4">
        <v>1.1299999999999999E-2</v>
      </c>
      <c r="U25" s="2">
        <v>105.19</v>
      </c>
      <c r="V25" s="2">
        <v>126.3</v>
      </c>
      <c r="W25" s="3">
        <f>+V25/U25</f>
        <v>1.200684475710619</v>
      </c>
      <c r="X25" s="2">
        <v>142.97999999999999</v>
      </c>
      <c r="Y25" s="2">
        <v>56.38</v>
      </c>
    </row>
    <row r="26" spans="2:25" ht="12" customHeight="1" x14ac:dyDescent="0.15">
      <c r="B26" s="8">
        <v>44232</v>
      </c>
      <c r="C26" s="2">
        <v>28779.19</v>
      </c>
      <c r="D26" s="2">
        <v>18.3</v>
      </c>
      <c r="E26" s="2">
        <v>1890.95</v>
      </c>
      <c r="F26" s="2">
        <f>+C26/E26</f>
        <v>15.219434675692112</v>
      </c>
      <c r="G26" s="2">
        <v>1261.72</v>
      </c>
      <c r="H26" s="2">
        <v>3839.55</v>
      </c>
      <c r="I26" s="7">
        <v>3189896</v>
      </c>
      <c r="J26" s="6">
        <v>25.17</v>
      </c>
      <c r="K26" s="6">
        <v>1.27</v>
      </c>
      <c r="L26" s="5">
        <v>1.6299999999999999E-2</v>
      </c>
      <c r="M26" s="2">
        <v>31148.240000000002</v>
      </c>
      <c r="N26" s="2">
        <v>3886.83</v>
      </c>
      <c r="O26" s="2">
        <v>13856.3</v>
      </c>
      <c r="P26" s="2">
        <v>20.87</v>
      </c>
      <c r="Q26" s="2">
        <v>151.63999999999999</v>
      </c>
      <c r="R26" s="4">
        <v>5.5000000000000003E-4</v>
      </c>
      <c r="S26" s="4">
        <v>-1E-4</v>
      </c>
      <c r="T26" s="12">
        <v>1.17E-2</v>
      </c>
      <c r="U26" s="2">
        <v>105.49</v>
      </c>
      <c r="V26" s="2">
        <v>126.2</v>
      </c>
      <c r="W26" s="3">
        <f>+V26/U26</f>
        <v>1.1963219262489337</v>
      </c>
      <c r="X26" s="2">
        <v>144.33000000000001</v>
      </c>
      <c r="Y26" s="2">
        <v>56.99</v>
      </c>
    </row>
    <row r="27" spans="2:25" ht="12" customHeight="1" x14ac:dyDescent="0.15">
      <c r="B27" s="8">
        <v>44235</v>
      </c>
      <c r="C27" s="2">
        <v>29388.5</v>
      </c>
      <c r="D27" s="2">
        <v>17.899999999999999</v>
      </c>
      <c r="E27" s="2">
        <v>1923.95</v>
      </c>
      <c r="F27" s="2">
        <f>+C27/E27</f>
        <v>15.275085111359443</v>
      </c>
      <c r="G27" s="2">
        <v>1267.32</v>
      </c>
      <c r="H27" s="2">
        <v>3853.53</v>
      </c>
      <c r="I27" s="7">
        <v>3392490</v>
      </c>
      <c r="J27" s="6">
        <v>25.16</v>
      </c>
      <c r="K27" s="6">
        <v>1.3</v>
      </c>
      <c r="L27" s="5">
        <v>1.61E-2</v>
      </c>
      <c r="M27" s="2">
        <v>31385.759999999998</v>
      </c>
      <c r="N27" s="2">
        <v>3915.59</v>
      </c>
      <c r="O27" s="2">
        <v>13987.64</v>
      </c>
      <c r="P27" s="2">
        <v>21.24</v>
      </c>
      <c r="Q27" s="2">
        <v>151.5</v>
      </c>
      <c r="R27" s="4">
        <v>5.9999999999999995E-4</v>
      </c>
      <c r="S27" s="4">
        <v>-1.1E-4</v>
      </c>
      <c r="T27" s="4">
        <v>1.17E-2</v>
      </c>
      <c r="U27" s="2">
        <v>105.48</v>
      </c>
      <c r="V27" s="2">
        <v>127</v>
      </c>
      <c r="W27" s="3">
        <f>+V27/U27</f>
        <v>1.2040197193780811</v>
      </c>
      <c r="X27" s="2">
        <v>144.86000000000001</v>
      </c>
      <c r="Y27" s="2">
        <v>58.08</v>
      </c>
    </row>
    <row r="28" spans="2:25" ht="12" customHeight="1" x14ac:dyDescent="0.15">
      <c r="B28" s="8">
        <v>44236</v>
      </c>
      <c r="C28" s="2">
        <v>29505.93</v>
      </c>
      <c r="D28" s="2">
        <v>18</v>
      </c>
      <c r="E28" s="2">
        <v>1925.54</v>
      </c>
      <c r="F28" s="2">
        <f>+C28/E28</f>
        <v>15.323457315869835</v>
      </c>
      <c r="G28" s="2">
        <v>1264.46</v>
      </c>
      <c r="H28" s="2">
        <v>3858.68</v>
      </c>
      <c r="I28" s="7">
        <v>3188139</v>
      </c>
      <c r="J28" s="6">
        <v>24.77</v>
      </c>
      <c r="K28" s="6">
        <v>1.3</v>
      </c>
      <c r="L28" s="5">
        <v>1.61E-2</v>
      </c>
      <c r="M28" s="2">
        <v>31375.83</v>
      </c>
      <c r="N28" s="2">
        <v>3911.23</v>
      </c>
      <c r="O28" s="2">
        <v>14007.7</v>
      </c>
      <c r="P28" s="2">
        <v>21.63</v>
      </c>
      <c r="Q28" s="2">
        <v>151.47999999999999</v>
      </c>
      <c r="R28" s="4">
        <v>6.4999999999999997E-4</v>
      </c>
      <c r="S28" s="4">
        <v>-1E-4</v>
      </c>
      <c r="T28" s="4">
        <v>1.1599999999999999E-2</v>
      </c>
      <c r="U28" s="2">
        <v>104.77</v>
      </c>
      <c r="V28" s="2">
        <v>126.56</v>
      </c>
      <c r="W28" s="3">
        <f>+V28/U28</f>
        <v>1.207979383411282</v>
      </c>
      <c r="X28" s="2">
        <v>144.38</v>
      </c>
      <c r="Y28" s="2">
        <v>58.33</v>
      </c>
    </row>
    <row r="29" spans="2:25" ht="12" customHeight="1" x14ac:dyDescent="0.15">
      <c r="B29" s="8">
        <v>44237</v>
      </c>
      <c r="C29" s="2">
        <v>29562.93</v>
      </c>
      <c r="D29" s="2">
        <v>17.600000000000001</v>
      </c>
      <c r="E29" s="2">
        <v>1930.82</v>
      </c>
      <c r="F29" s="2">
        <f>+C29/E29</f>
        <v>15.311075087268621</v>
      </c>
      <c r="G29" s="2">
        <v>1289.98</v>
      </c>
      <c r="H29" s="2">
        <v>3869.73</v>
      </c>
      <c r="I29" s="7">
        <v>2882864</v>
      </c>
      <c r="J29" s="6">
        <v>24.34</v>
      </c>
      <c r="K29" s="6">
        <v>1.3</v>
      </c>
      <c r="L29" s="5">
        <v>1.61E-2</v>
      </c>
      <c r="M29" s="2">
        <v>31437.8</v>
      </c>
      <c r="N29" s="2">
        <v>3909.88</v>
      </c>
      <c r="O29" s="2">
        <v>13972.54</v>
      </c>
      <c r="P29" s="2">
        <v>21.99</v>
      </c>
      <c r="Q29" s="2">
        <v>151.49</v>
      </c>
      <c r="R29" s="4">
        <v>7.5000000000000002E-4</v>
      </c>
      <c r="S29" s="4">
        <v>-8.0000000000000007E-5</v>
      </c>
      <c r="T29" s="4">
        <v>1.12E-2</v>
      </c>
      <c r="U29" s="2">
        <v>104.51</v>
      </c>
      <c r="V29" s="2">
        <v>126.76</v>
      </c>
      <c r="W29" s="3">
        <f>+V29/U29</f>
        <v>1.2128982872452396</v>
      </c>
      <c r="X29" s="2">
        <v>144.54</v>
      </c>
      <c r="Y29" s="2">
        <v>58.37</v>
      </c>
    </row>
    <row r="30" spans="2:25" ht="12" customHeight="1" x14ac:dyDescent="0.15">
      <c r="B30" s="8">
        <v>44238</v>
      </c>
      <c r="C30" s="14">
        <v>29562.93</v>
      </c>
      <c r="D30" s="14">
        <v>17.600000000000001</v>
      </c>
      <c r="E30" s="14">
        <v>1930.82</v>
      </c>
      <c r="F30" s="14">
        <f>+C30/E30</f>
        <v>15.311075087268621</v>
      </c>
      <c r="G30" s="14">
        <v>1289.98</v>
      </c>
      <c r="H30" s="14">
        <v>3869.73</v>
      </c>
      <c r="I30" s="17">
        <v>2882864</v>
      </c>
      <c r="J30" s="16">
        <v>24.34</v>
      </c>
      <c r="K30" s="16">
        <v>1.3</v>
      </c>
      <c r="L30" s="15">
        <v>1.61E-2</v>
      </c>
      <c r="M30" s="2">
        <v>31430.7</v>
      </c>
      <c r="N30" s="2">
        <v>3916.38</v>
      </c>
      <c r="O30" s="2">
        <v>14025.77</v>
      </c>
      <c r="P30" s="2">
        <v>21.25</v>
      </c>
      <c r="Q30" s="14">
        <v>151.49</v>
      </c>
      <c r="R30" s="13">
        <v>7.5000000000000002E-4</v>
      </c>
      <c r="S30" s="13">
        <v>-8.0000000000000007E-5</v>
      </c>
      <c r="T30" s="4">
        <v>1.1599999999999999E-2</v>
      </c>
      <c r="U30" s="2">
        <v>104.74</v>
      </c>
      <c r="V30" s="2">
        <v>127.07</v>
      </c>
      <c r="W30" s="3">
        <f>+V30/U30</f>
        <v>1.2131945770479282</v>
      </c>
      <c r="X30" s="2">
        <v>144.71</v>
      </c>
      <c r="Y30" s="2">
        <v>57.96</v>
      </c>
    </row>
    <row r="31" spans="2:25" ht="12" customHeight="1" x14ac:dyDescent="0.15">
      <c r="B31" s="8">
        <v>44239</v>
      </c>
      <c r="C31" s="2">
        <v>29520.07</v>
      </c>
      <c r="D31" s="2">
        <v>17.399999999999999</v>
      </c>
      <c r="E31" s="2">
        <v>1933.88</v>
      </c>
      <c r="F31" s="2">
        <f>+C31/E31</f>
        <v>15.264685502719919</v>
      </c>
      <c r="G31" s="2">
        <v>1311.57</v>
      </c>
      <c r="H31" s="2">
        <v>3887.39</v>
      </c>
      <c r="I31" s="7">
        <v>3020210</v>
      </c>
      <c r="J31" s="6">
        <v>23.29</v>
      </c>
      <c r="K31" s="6">
        <v>1.3</v>
      </c>
      <c r="L31" s="5">
        <v>1.6199999999999999E-2</v>
      </c>
      <c r="M31" s="2">
        <v>31458.400000000001</v>
      </c>
      <c r="N31" s="2">
        <v>3934.83</v>
      </c>
      <c r="O31" s="2">
        <v>14095.47</v>
      </c>
      <c r="P31" s="22">
        <v>19.97</v>
      </c>
      <c r="Q31" s="2">
        <v>151.66</v>
      </c>
      <c r="R31" s="4">
        <v>6.4999999999999997E-4</v>
      </c>
      <c r="S31" s="4">
        <v>-1.1E-4</v>
      </c>
      <c r="T31" s="12">
        <v>1.21E-2</v>
      </c>
      <c r="U31" s="2">
        <v>104.92</v>
      </c>
      <c r="V31" s="2">
        <v>127.11</v>
      </c>
      <c r="W31" s="3">
        <f>+V31/U31</f>
        <v>1.2114944719786505</v>
      </c>
      <c r="X31" s="2">
        <v>144.71</v>
      </c>
      <c r="Y31" s="2">
        <v>59.47</v>
      </c>
    </row>
    <row r="32" spans="2:25" ht="12" customHeight="1" x14ac:dyDescent="0.15">
      <c r="B32" s="8">
        <v>44242</v>
      </c>
      <c r="C32" s="22">
        <v>30084.15</v>
      </c>
      <c r="D32" s="2">
        <v>18.5</v>
      </c>
      <c r="E32" s="2">
        <v>1953.94</v>
      </c>
      <c r="F32" s="2">
        <f>+C32/E32</f>
        <v>15.396660081681116</v>
      </c>
      <c r="G32" s="2">
        <v>1314.3</v>
      </c>
      <c r="H32" s="2">
        <v>3869.55</v>
      </c>
      <c r="I32" s="7">
        <v>2603842</v>
      </c>
      <c r="J32" s="6">
        <v>23.17</v>
      </c>
      <c r="K32" s="6">
        <v>1.31</v>
      </c>
      <c r="L32" s="5">
        <v>1.6E-2</v>
      </c>
      <c r="M32" s="2">
        <v>31458.400000000001</v>
      </c>
      <c r="N32" s="2">
        <v>3934.83</v>
      </c>
      <c r="O32" s="2">
        <v>14095.47</v>
      </c>
      <c r="P32" s="2">
        <v>19.97</v>
      </c>
      <c r="Q32" s="2">
        <v>151.51</v>
      </c>
      <c r="R32" s="4">
        <v>7.5000000000000002E-4</v>
      </c>
      <c r="S32" s="4">
        <v>-6.9999999999999994E-5</v>
      </c>
      <c r="T32" s="4">
        <v>1.21E-2</v>
      </c>
      <c r="U32" s="2">
        <v>105.17</v>
      </c>
      <c r="V32" s="2">
        <v>127.59</v>
      </c>
      <c r="W32" s="3">
        <f>+V32/U32</f>
        <v>1.2131786631168584</v>
      </c>
      <c r="X32" s="2">
        <v>146.19</v>
      </c>
      <c r="Y32" s="2">
        <v>60.12</v>
      </c>
    </row>
    <row r="33" spans="2:25" ht="12" customHeight="1" x14ac:dyDescent="0.15">
      <c r="B33" s="8">
        <v>44243</v>
      </c>
      <c r="C33" s="2">
        <v>30467.75</v>
      </c>
      <c r="D33" s="2">
        <v>18.7</v>
      </c>
      <c r="E33" s="2">
        <v>1965.08</v>
      </c>
      <c r="F33" s="2">
        <f>+C33/E33</f>
        <v>15.504585055061373</v>
      </c>
      <c r="G33" s="2">
        <v>1320.73</v>
      </c>
      <c r="H33" s="2">
        <v>3862.84</v>
      </c>
      <c r="I33" s="7">
        <v>3025277</v>
      </c>
      <c r="J33" s="6">
        <v>23.24</v>
      </c>
      <c r="K33" s="6">
        <v>1.32</v>
      </c>
      <c r="L33" s="5">
        <v>1.5800000000000002E-2</v>
      </c>
      <c r="M33" s="2">
        <v>31522.75</v>
      </c>
      <c r="N33" s="2">
        <v>3932.59</v>
      </c>
      <c r="O33" s="2">
        <v>14047.5</v>
      </c>
      <c r="P33" s="2">
        <v>21.46</v>
      </c>
      <c r="Q33" s="2">
        <v>151.51</v>
      </c>
      <c r="R33" s="4">
        <v>7.5000000000000002E-4</v>
      </c>
      <c r="S33" s="4">
        <v>-2.1000000000000001E-4</v>
      </c>
      <c r="T33" s="12">
        <v>1.3100000000000001E-2</v>
      </c>
      <c r="U33" s="2">
        <v>105.48</v>
      </c>
      <c r="V33" s="2">
        <v>127.94</v>
      </c>
      <c r="W33" s="3">
        <f>+V33/U33</f>
        <v>1.212931361395525</v>
      </c>
      <c r="X33" s="2">
        <v>146.79</v>
      </c>
      <c r="Y33" s="2">
        <v>60.15</v>
      </c>
    </row>
    <row r="34" spans="2:25" ht="12" customHeight="1" x14ac:dyDescent="0.15">
      <c r="B34" s="8">
        <v>44244</v>
      </c>
      <c r="C34" s="2">
        <v>30292.19</v>
      </c>
      <c r="D34" s="2">
        <v>18.2</v>
      </c>
      <c r="E34" s="2">
        <v>1961.49</v>
      </c>
      <c r="F34" s="2">
        <f>+C34/E34</f>
        <v>15.443458799178176</v>
      </c>
      <c r="G34" s="2">
        <v>1294.49</v>
      </c>
      <c r="H34" s="2">
        <v>3875.58</v>
      </c>
      <c r="I34" s="7">
        <v>2767035</v>
      </c>
      <c r="J34" s="6">
        <v>22.85</v>
      </c>
      <c r="K34" s="6">
        <v>1.32</v>
      </c>
      <c r="L34" s="5">
        <v>1.5900000000000001E-2</v>
      </c>
      <c r="M34" s="2">
        <v>31613.02</v>
      </c>
      <c r="N34" s="2">
        <v>3931.33</v>
      </c>
      <c r="O34" s="2">
        <v>13965.5</v>
      </c>
      <c r="P34" s="2">
        <v>21.5</v>
      </c>
      <c r="Q34" s="2">
        <v>151.22999999999999</v>
      </c>
      <c r="R34" s="4">
        <v>9.5E-4</v>
      </c>
      <c r="S34" s="4">
        <v>-2.2000000000000001E-4</v>
      </c>
      <c r="T34" s="4">
        <v>1.2699999999999999E-2</v>
      </c>
      <c r="U34" s="2">
        <v>106.02</v>
      </c>
      <c r="V34" s="2">
        <v>128</v>
      </c>
      <c r="W34" s="3">
        <f>+V34/U34</f>
        <v>1.207319373703075</v>
      </c>
      <c r="X34" s="2">
        <v>147.19</v>
      </c>
      <c r="Y34" s="2">
        <v>61.14</v>
      </c>
    </row>
    <row r="35" spans="2:25" ht="12" customHeight="1" x14ac:dyDescent="0.15">
      <c r="B35" s="8">
        <v>44245</v>
      </c>
      <c r="C35" s="2">
        <v>30236.09</v>
      </c>
      <c r="D35" s="2">
        <v>18.100000000000001</v>
      </c>
      <c r="E35" s="2">
        <v>1941.91</v>
      </c>
      <c r="F35" s="2">
        <f>+C35/E35</f>
        <v>15.570283895752119</v>
      </c>
      <c r="G35" s="2">
        <v>1272.67</v>
      </c>
      <c r="H35" s="2">
        <v>3841.74</v>
      </c>
      <c r="I35" s="7">
        <v>2885458</v>
      </c>
      <c r="J35" s="6">
        <v>22.59</v>
      </c>
      <c r="K35" s="6">
        <v>1.31</v>
      </c>
      <c r="L35" s="5">
        <v>1.5800000000000002E-2</v>
      </c>
      <c r="M35" s="2">
        <v>31493.34</v>
      </c>
      <c r="N35" s="2">
        <v>3913.97</v>
      </c>
      <c r="O35" s="2">
        <v>13865.36</v>
      </c>
      <c r="P35" s="2">
        <v>22.49</v>
      </c>
      <c r="Q35" s="2">
        <v>151.30000000000001</v>
      </c>
      <c r="R35" s="4">
        <v>8.9999999999999998E-4</v>
      </c>
      <c r="S35" s="4">
        <v>-2.2000000000000001E-4</v>
      </c>
      <c r="T35" s="4">
        <v>1.2999999999999999E-2</v>
      </c>
      <c r="U35" s="2">
        <v>105.81</v>
      </c>
      <c r="V35" s="2">
        <v>127.47</v>
      </c>
      <c r="W35" s="3">
        <f>+V35/U35</f>
        <v>1.204706549475475</v>
      </c>
      <c r="X35" s="2">
        <v>146.72999999999999</v>
      </c>
      <c r="Y35" s="2">
        <v>60.07</v>
      </c>
    </row>
    <row r="36" spans="2:25" ht="12" customHeight="1" x14ac:dyDescent="0.15">
      <c r="B36" s="8">
        <v>44246</v>
      </c>
      <c r="C36" s="2">
        <v>30017.919999999998</v>
      </c>
      <c r="D36" s="2">
        <v>18.100000000000001</v>
      </c>
      <c r="E36" s="2">
        <v>1928.95</v>
      </c>
      <c r="F36" s="2">
        <f>+C36/E36</f>
        <v>15.561792685139583</v>
      </c>
      <c r="G36" s="2">
        <v>1265.43</v>
      </c>
      <c r="H36" s="2">
        <v>3824.14</v>
      </c>
      <c r="I36" s="7">
        <v>2466815</v>
      </c>
      <c r="J36" s="6">
        <v>22.39</v>
      </c>
      <c r="K36" s="6">
        <v>1.3</v>
      </c>
      <c r="L36" s="5">
        <v>1.61E-2</v>
      </c>
      <c r="M36" s="2">
        <v>31494.32</v>
      </c>
      <c r="N36" s="2">
        <v>3906.71</v>
      </c>
      <c r="O36" s="2">
        <v>13874.46</v>
      </c>
      <c r="P36" s="2">
        <v>22.05</v>
      </c>
      <c r="Q36" s="2">
        <v>151.19</v>
      </c>
      <c r="R36" s="12">
        <v>1E-3</v>
      </c>
      <c r="S36" s="4">
        <v>-1.9000000000000001E-4</v>
      </c>
      <c r="T36" s="12">
        <v>1.34E-2</v>
      </c>
      <c r="U36" s="2">
        <v>105.59</v>
      </c>
      <c r="V36" s="2">
        <v>127.86</v>
      </c>
      <c r="W36" s="3">
        <f>+V36/U36</f>
        <v>1.2109101240647788</v>
      </c>
      <c r="X36" s="2">
        <v>147.66</v>
      </c>
      <c r="Y36" s="2">
        <v>59.24</v>
      </c>
    </row>
    <row r="37" spans="2:25" ht="12" customHeight="1" x14ac:dyDescent="0.15">
      <c r="B37" s="8">
        <v>44249</v>
      </c>
      <c r="C37" s="2">
        <v>30156.03</v>
      </c>
      <c r="D37" s="2">
        <v>18.100000000000001</v>
      </c>
      <c r="E37" s="2">
        <v>1938.35</v>
      </c>
      <c r="F37" s="2">
        <f>+C37/E37</f>
        <v>15.557577320917275</v>
      </c>
      <c r="G37" s="2">
        <v>1274.6199999999999</v>
      </c>
      <c r="H37" s="2">
        <v>3849.55</v>
      </c>
      <c r="I37" s="7">
        <v>2463670</v>
      </c>
      <c r="J37" s="6">
        <v>22.5</v>
      </c>
      <c r="K37" s="6">
        <v>1.31</v>
      </c>
      <c r="L37" s="5">
        <v>1.6E-2</v>
      </c>
      <c r="M37" s="2">
        <v>31521.69</v>
      </c>
      <c r="N37" s="2">
        <v>3876.5</v>
      </c>
      <c r="O37" s="2">
        <v>13533.05</v>
      </c>
      <c r="P37" s="2">
        <v>23.45</v>
      </c>
      <c r="Q37" s="2">
        <v>151.06</v>
      </c>
      <c r="R37" s="4">
        <v>1.15E-3</v>
      </c>
      <c r="S37" s="4">
        <v>-2.0000000000000001E-4</v>
      </c>
      <c r="T37" s="12">
        <v>1.37E-2</v>
      </c>
      <c r="U37" s="2">
        <v>105.81</v>
      </c>
      <c r="V37" s="2">
        <v>128.13</v>
      </c>
      <c r="W37" s="3">
        <f>+V37/U37</f>
        <v>1.2109441451658634</v>
      </c>
      <c r="X37" s="2">
        <v>148.01</v>
      </c>
      <c r="Y37" s="2">
        <v>61.49</v>
      </c>
    </row>
    <row r="38" spans="2:25" ht="12" customHeight="1" x14ac:dyDescent="0.15">
      <c r="B38" s="8">
        <v>44250</v>
      </c>
      <c r="C38" s="14">
        <v>30156.03</v>
      </c>
      <c r="D38" s="14">
        <v>18.100000000000001</v>
      </c>
      <c r="E38" s="14">
        <v>1938.35</v>
      </c>
      <c r="F38" s="14">
        <v>15.557577320917275</v>
      </c>
      <c r="G38" s="14">
        <v>1274.6199999999999</v>
      </c>
      <c r="H38" s="14">
        <v>3849.55</v>
      </c>
      <c r="I38" s="17">
        <v>2463670</v>
      </c>
      <c r="J38" s="16">
        <v>22.5</v>
      </c>
      <c r="K38" s="16">
        <v>1.31</v>
      </c>
      <c r="L38" s="15">
        <v>1.6E-2</v>
      </c>
      <c r="M38" s="2">
        <v>31537.35</v>
      </c>
      <c r="N38" s="2">
        <v>3881.37</v>
      </c>
      <c r="O38" s="2">
        <v>13465.2</v>
      </c>
      <c r="P38" s="2">
        <v>23.11</v>
      </c>
      <c r="Q38" s="2">
        <v>151.06</v>
      </c>
      <c r="R38" s="4">
        <v>1.15E-3</v>
      </c>
      <c r="S38" s="4">
        <v>-2.0000000000000001E-4</v>
      </c>
      <c r="T38" s="4">
        <v>1.34E-2</v>
      </c>
      <c r="U38" s="2">
        <v>105.25</v>
      </c>
      <c r="V38" s="2">
        <v>127.85</v>
      </c>
      <c r="W38" s="3">
        <f>+V38/U38</f>
        <v>1.2147268408551068</v>
      </c>
      <c r="X38" s="2">
        <v>148.53899999999999</v>
      </c>
      <c r="Y38" s="2">
        <v>61.54</v>
      </c>
    </row>
    <row r="39" spans="2:25" ht="12" customHeight="1" x14ac:dyDescent="0.15">
      <c r="B39" s="8">
        <v>44251</v>
      </c>
      <c r="C39" s="2">
        <v>29671.7</v>
      </c>
      <c r="D39" s="2">
        <v>18.8</v>
      </c>
      <c r="E39" s="2">
        <v>1903.07</v>
      </c>
      <c r="F39" s="2">
        <f>+C39/E39</f>
        <v>15.591491642451409</v>
      </c>
      <c r="G39" s="2">
        <v>1219.71</v>
      </c>
      <c r="H39" s="2">
        <v>3819.36</v>
      </c>
      <c r="I39" s="7">
        <v>3461337</v>
      </c>
      <c r="J39" s="6">
        <v>22.08</v>
      </c>
      <c r="K39" s="6">
        <v>1.29</v>
      </c>
      <c r="L39" s="5">
        <v>1.6199999999999999E-2</v>
      </c>
      <c r="M39" s="2">
        <v>31961.86</v>
      </c>
      <c r="N39" s="2">
        <v>3925.43</v>
      </c>
      <c r="O39" s="2">
        <v>13597.97</v>
      </c>
      <c r="P39" s="2">
        <v>21.58</v>
      </c>
      <c r="Q39" s="2">
        <v>151.12</v>
      </c>
      <c r="R39" s="12">
        <v>1.1999999999999999E-3</v>
      </c>
      <c r="S39" s="4">
        <v>-2.0000000000000001E-4</v>
      </c>
      <c r="T39" s="12">
        <v>1.38E-2</v>
      </c>
      <c r="U39" s="2">
        <v>105.56</v>
      </c>
      <c r="V39" s="2">
        <v>128.31</v>
      </c>
      <c r="W39" s="3">
        <f>+V39/U39</f>
        <v>1.2155172413793103</v>
      </c>
      <c r="X39" s="2">
        <v>149.69999999999999</v>
      </c>
      <c r="Y39" s="2">
        <v>63.45</v>
      </c>
    </row>
    <row r="40" spans="2:25" ht="12" customHeight="1" x14ac:dyDescent="0.15">
      <c r="B40" s="8">
        <v>44252</v>
      </c>
      <c r="C40" s="2">
        <v>30168.27</v>
      </c>
      <c r="D40" s="2">
        <v>19.399999999999999</v>
      </c>
      <c r="E40" s="2">
        <v>1926.23</v>
      </c>
      <c r="F40" s="2">
        <f>+C40/E40</f>
        <v>15.661821277832866</v>
      </c>
      <c r="G40" s="2">
        <v>1238.31</v>
      </c>
      <c r="H40" s="2">
        <v>3834.05</v>
      </c>
      <c r="I40" s="7">
        <v>2921144</v>
      </c>
      <c r="J40" s="6">
        <v>22.4</v>
      </c>
      <c r="K40" s="6">
        <v>1.31</v>
      </c>
      <c r="L40" s="5">
        <v>1.5900000000000001E-2</v>
      </c>
      <c r="M40" s="2">
        <v>31402.01</v>
      </c>
      <c r="N40" s="2">
        <v>3829.34</v>
      </c>
      <c r="O40" s="2">
        <v>13119.43</v>
      </c>
      <c r="P40" s="2">
        <v>28.89</v>
      </c>
      <c r="Q40" s="2">
        <v>150.87</v>
      </c>
      <c r="R40" s="4">
        <v>1.5E-3</v>
      </c>
      <c r="S40" s="4">
        <v>-2.2000000000000001E-4</v>
      </c>
      <c r="T40" s="12">
        <v>1.52E-2</v>
      </c>
      <c r="U40" s="2">
        <v>106</v>
      </c>
      <c r="V40" s="2">
        <v>129.16999999999999</v>
      </c>
      <c r="W40" s="3">
        <f>+V40/U40</f>
        <v>1.2185849056603772</v>
      </c>
      <c r="X40" s="2">
        <v>150.06</v>
      </c>
      <c r="Y40" s="2">
        <v>63.52</v>
      </c>
    </row>
    <row r="41" spans="2:25" ht="12" customHeight="1" x14ac:dyDescent="0.15">
      <c r="B41" s="8">
        <v>44253</v>
      </c>
      <c r="C41" s="2">
        <v>28966.01</v>
      </c>
      <c r="D41" s="2">
        <v>24.1</v>
      </c>
      <c r="E41" s="2">
        <v>1864.49</v>
      </c>
      <c r="F41" s="2">
        <f>+C41/E41</f>
        <v>15.535621000917139</v>
      </c>
      <c r="G41" s="2">
        <v>1214.0899999999999</v>
      </c>
      <c r="H41" s="2">
        <v>3798</v>
      </c>
      <c r="I41" s="7">
        <v>3621286</v>
      </c>
      <c r="J41" s="6">
        <v>21.78</v>
      </c>
      <c r="K41" s="6">
        <v>1.26</v>
      </c>
      <c r="L41" s="5">
        <v>1.66E-2</v>
      </c>
      <c r="M41" s="2">
        <v>30932.37</v>
      </c>
      <c r="N41" s="2">
        <v>3811.15</v>
      </c>
      <c r="O41" s="2">
        <v>13192.35</v>
      </c>
      <c r="P41" s="2">
        <v>27.95</v>
      </c>
      <c r="Q41" s="2">
        <v>150.62</v>
      </c>
      <c r="R41" s="4">
        <v>1.5E-3</v>
      </c>
      <c r="S41" s="4">
        <v>-2.2000000000000001E-4</v>
      </c>
      <c r="T41" s="4">
        <v>1.4E-2</v>
      </c>
      <c r="U41" s="2">
        <v>106.08</v>
      </c>
      <c r="V41" s="2">
        <v>128.72</v>
      </c>
      <c r="W41" s="3">
        <f>+V41/U41</f>
        <v>1.2134238310708898</v>
      </c>
      <c r="X41" s="2">
        <v>147.56</v>
      </c>
      <c r="Y41" s="2">
        <v>61.5</v>
      </c>
    </row>
    <row r="42" spans="2:25" ht="12" customHeight="1" x14ac:dyDescent="0.15">
      <c r="B42" s="8">
        <v>44256</v>
      </c>
      <c r="C42" s="2">
        <v>29663.5</v>
      </c>
      <c r="D42" s="2">
        <v>25</v>
      </c>
      <c r="E42" s="2">
        <v>1902.48</v>
      </c>
      <c r="F42" s="2">
        <f>+C42/E42</f>
        <v>15.592016736049787</v>
      </c>
      <c r="G42" s="2">
        <v>1217.45</v>
      </c>
      <c r="H42" s="2">
        <v>3815.9</v>
      </c>
      <c r="I42" s="7">
        <v>2477309</v>
      </c>
      <c r="J42" s="6">
        <v>22.19</v>
      </c>
      <c r="K42" s="6">
        <v>1.29</v>
      </c>
      <c r="L42" s="5">
        <v>1.6299999999999999E-2</v>
      </c>
      <c r="M42" s="2">
        <v>31535.51</v>
      </c>
      <c r="N42" s="2">
        <v>3901.82</v>
      </c>
      <c r="O42" s="2">
        <v>13588.83</v>
      </c>
      <c r="P42" s="2">
        <v>23.35</v>
      </c>
      <c r="Q42" s="2">
        <v>150.81</v>
      </c>
      <c r="R42" s="4">
        <v>1.5E-3</v>
      </c>
      <c r="S42" s="4">
        <v>-2.4000000000000001E-4</v>
      </c>
      <c r="T42" s="4">
        <v>1.4200000000000001E-2</v>
      </c>
      <c r="U42" s="2">
        <v>106.59</v>
      </c>
      <c r="V42" s="2">
        <v>128.72</v>
      </c>
      <c r="W42" s="3">
        <f>+V42/U42</f>
        <v>1.2076179754198328</v>
      </c>
      <c r="X42" s="2">
        <v>148.80000000000001</v>
      </c>
      <c r="Y42" s="2">
        <v>60.64</v>
      </c>
    </row>
    <row r="43" spans="2:25" ht="12" customHeight="1" x14ac:dyDescent="0.15">
      <c r="B43" s="8">
        <v>44257</v>
      </c>
      <c r="C43" s="2">
        <v>29408.17</v>
      </c>
      <c r="D43" s="2">
        <v>24.2</v>
      </c>
      <c r="E43" s="2">
        <v>1894.85</v>
      </c>
      <c r="F43" s="2">
        <f>+C43/E43</f>
        <v>15.520051719133441</v>
      </c>
      <c r="G43" s="2">
        <v>1222.43</v>
      </c>
      <c r="H43" s="2">
        <v>3809.12</v>
      </c>
      <c r="I43" s="7">
        <v>2613212</v>
      </c>
      <c r="J43" s="6">
        <v>22.05</v>
      </c>
      <c r="K43" s="6">
        <v>1.29</v>
      </c>
      <c r="L43" s="5">
        <v>1.6400000000000001E-2</v>
      </c>
      <c r="M43" s="2">
        <v>31391.52</v>
      </c>
      <c r="N43" s="2">
        <v>3870.29</v>
      </c>
      <c r="O43" s="2">
        <v>13358.79</v>
      </c>
      <c r="P43" s="2">
        <v>24.1</v>
      </c>
      <c r="Q43" s="2">
        <v>151.13999999999999</v>
      </c>
      <c r="R43" s="4">
        <v>1.25E-3</v>
      </c>
      <c r="S43" s="4">
        <v>-2.2000000000000001E-4</v>
      </c>
      <c r="T43" s="4">
        <v>1.3899999999999999E-2</v>
      </c>
      <c r="U43" s="2">
        <v>106.84</v>
      </c>
      <c r="V43" s="2">
        <v>128.29</v>
      </c>
      <c r="W43" s="3">
        <f>+V43/U43</f>
        <v>1.200767502807937</v>
      </c>
      <c r="X43" s="2">
        <v>148.34</v>
      </c>
      <c r="Y43" s="2">
        <v>59.45</v>
      </c>
    </row>
    <row r="44" spans="2:25" ht="12" customHeight="1" x14ac:dyDescent="0.15">
      <c r="B44" s="8">
        <v>44258</v>
      </c>
      <c r="C44" s="2">
        <v>29559.1</v>
      </c>
      <c r="D44" s="2">
        <v>23.7</v>
      </c>
      <c r="E44" s="2">
        <v>1904.54</v>
      </c>
      <c r="F44" s="2">
        <f>+C44/E44</f>
        <v>15.520335619099624</v>
      </c>
      <c r="G44" s="2">
        <v>1197.6600000000001</v>
      </c>
      <c r="H44" s="2">
        <v>3813.95</v>
      </c>
      <c r="I44" s="7">
        <v>2466438</v>
      </c>
      <c r="J44" s="6">
        <v>22.24</v>
      </c>
      <c r="K44" s="6">
        <v>1.3</v>
      </c>
      <c r="L44" s="5">
        <v>1.6299999999999999E-2</v>
      </c>
      <c r="M44" s="2">
        <v>31270.09</v>
      </c>
      <c r="N44" s="2">
        <v>3819.72</v>
      </c>
      <c r="O44" s="2">
        <v>12997.75</v>
      </c>
      <c r="P44" s="2">
        <v>26.67</v>
      </c>
      <c r="Q44" s="2">
        <v>151.12</v>
      </c>
      <c r="R44" s="4">
        <v>1.15E-3</v>
      </c>
      <c r="S44" s="4">
        <v>-2.0000000000000001E-4</v>
      </c>
      <c r="T44" s="12">
        <v>1.4800000000000001E-2</v>
      </c>
      <c r="U44" s="2">
        <v>106.81</v>
      </c>
      <c r="V44" s="2">
        <v>129.16999999999999</v>
      </c>
      <c r="W44" s="3">
        <f>+V44/U44</f>
        <v>1.2093436944106355</v>
      </c>
      <c r="X44" s="2">
        <v>149.34</v>
      </c>
      <c r="Y44" s="2">
        <v>61.28</v>
      </c>
    </row>
    <row r="45" spans="2:25" ht="12" customHeight="1" x14ac:dyDescent="0.15">
      <c r="B45" s="8">
        <v>44259</v>
      </c>
      <c r="C45" s="2">
        <v>28930.11</v>
      </c>
      <c r="D45" s="2">
        <v>24.6</v>
      </c>
      <c r="E45" s="2">
        <v>1884.74</v>
      </c>
      <c r="F45" s="2">
        <f>+C45/E45</f>
        <v>15.349655655421968</v>
      </c>
      <c r="G45" s="2">
        <v>1171.81</v>
      </c>
      <c r="H45" s="2">
        <v>3777.36</v>
      </c>
      <c r="I45" s="7">
        <v>2761265</v>
      </c>
      <c r="J45" s="6">
        <v>22</v>
      </c>
      <c r="K45" s="6">
        <v>1.28</v>
      </c>
      <c r="L45" s="5">
        <v>1.66E-2</v>
      </c>
      <c r="M45" s="2">
        <v>30924.14</v>
      </c>
      <c r="N45" s="2">
        <v>3768.47</v>
      </c>
      <c r="O45" s="2">
        <v>12723.47</v>
      </c>
      <c r="P45" s="2">
        <v>28.57</v>
      </c>
      <c r="Q45" s="2">
        <v>151</v>
      </c>
      <c r="R45" s="4">
        <v>1.2999999999999999E-3</v>
      </c>
      <c r="S45" s="4">
        <v>-1.6000000000000001E-4</v>
      </c>
      <c r="T45" s="4">
        <v>1.5599999999999999E-2</v>
      </c>
      <c r="U45" s="2">
        <v>107.15</v>
      </c>
      <c r="V45" s="2">
        <v>129.13999999999999</v>
      </c>
      <c r="W45" s="3">
        <f>+V45/U45</f>
        <v>1.2052263182454501</v>
      </c>
      <c r="X45" s="2">
        <v>149.52000000000001</v>
      </c>
      <c r="Y45" s="2">
        <v>63.83</v>
      </c>
    </row>
    <row r="46" spans="2:25" ht="12" customHeight="1" x14ac:dyDescent="0.15">
      <c r="B46" s="8">
        <v>44260</v>
      </c>
      <c r="C46" s="2">
        <v>28864.32</v>
      </c>
      <c r="D46" s="2">
        <v>24.4</v>
      </c>
      <c r="E46" s="2">
        <v>1896.18</v>
      </c>
      <c r="F46" s="2">
        <f>+C46/E46</f>
        <v>15.222352308325158</v>
      </c>
      <c r="G46" s="2">
        <v>1167.9000000000001</v>
      </c>
      <c r="H46" s="2">
        <v>3777.8</v>
      </c>
      <c r="I46" s="7">
        <v>3175203</v>
      </c>
      <c r="J46" s="6">
        <v>22.06</v>
      </c>
      <c r="K46" s="6">
        <v>1.28</v>
      </c>
      <c r="L46" s="5">
        <v>1.66E-2</v>
      </c>
      <c r="M46" s="2">
        <v>31496.3</v>
      </c>
      <c r="N46" s="2">
        <v>3842.28</v>
      </c>
      <c r="O46" s="2">
        <v>12920.15</v>
      </c>
      <c r="P46" s="2">
        <v>24.55</v>
      </c>
      <c r="Q46" s="2">
        <v>151.5</v>
      </c>
      <c r="R46" s="4">
        <v>8.0000000000000004E-4</v>
      </c>
      <c r="S46" s="4">
        <v>-1.3999999999999999E-4</v>
      </c>
      <c r="T46" s="4">
        <v>1.5599999999999999E-2</v>
      </c>
      <c r="U46" s="2">
        <v>108.26</v>
      </c>
      <c r="V46" s="2">
        <v>129.36000000000001</v>
      </c>
      <c r="W46" s="3">
        <f>+V46/U46</f>
        <v>1.19490116386477</v>
      </c>
      <c r="X46" s="2">
        <v>150.18</v>
      </c>
      <c r="Y46" s="2">
        <v>66.27</v>
      </c>
    </row>
    <row r="47" spans="2:25" ht="12" customHeight="1" x14ac:dyDescent="0.15">
      <c r="B47" s="8">
        <v>44263</v>
      </c>
      <c r="C47" s="2">
        <v>28743.25</v>
      </c>
      <c r="D47" s="2">
        <v>24.2</v>
      </c>
      <c r="E47" s="2">
        <v>1893.58</v>
      </c>
      <c r="F47" s="2">
        <f>+C47/E47</f>
        <v>15.179316427085205</v>
      </c>
      <c r="G47" s="2">
        <v>1147.8599999999999</v>
      </c>
      <c r="H47" s="2">
        <v>3781.08</v>
      </c>
      <c r="I47" s="7">
        <v>2986260</v>
      </c>
      <c r="J47" s="6">
        <v>22.09</v>
      </c>
      <c r="K47" s="6">
        <v>1.29</v>
      </c>
      <c r="L47" s="5">
        <v>1.66E-2</v>
      </c>
      <c r="M47" s="2">
        <v>31802.44</v>
      </c>
      <c r="N47" s="2">
        <v>3821.35</v>
      </c>
      <c r="O47" s="2">
        <v>12609.16</v>
      </c>
      <c r="P47" s="2">
        <v>25.47</v>
      </c>
      <c r="Q47" s="2">
        <v>151.13999999999999</v>
      </c>
      <c r="R47" s="4">
        <v>1.25E-3</v>
      </c>
      <c r="S47" s="4">
        <v>-1.3999999999999999E-4</v>
      </c>
      <c r="T47" s="4">
        <v>1.6E-2</v>
      </c>
      <c r="U47" s="2">
        <v>108.5</v>
      </c>
      <c r="V47" s="2">
        <v>128.94999999999999</v>
      </c>
      <c r="W47" s="3">
        <f>+V47/U47</f>
        <v>1.1884792626728109</v>
      </c>
      <c r="X47" s="2">
        <v>150</v>
      </c>
      <c r="Y47" s="2">
        <v>64.69</v>
      </c>
    </row>
    <row r="48" spans="2:25" ht="12" customHeight="1" x14ac:dyDescent="0.15">
      <c r="B48" s="8">
        <v>44264</v>
      </c>
      <c r="C48" s="2">
        <v>29027.94</v>
      </c>
      <c r="D48" s="2">
        <v>23.8</v>
      </c>
      <c r="E48" s="2">
        <v>1917.68</v>
      </c>
      <c r="F48" s="2">
        <f>+C48/E48</f>
        <v>15.137009302907678</v>
      </c>
      <c r="G48" s="2">
        <v>1154.01</v>
      </c>
      <c r="H48" s="2">
        <v>3796.32</v>
      </c>
      <c r="I48" s="7">
        <v>3270603</v>
      </c>
      <c r="J48" s="6">
        <v>22.4</v>
      </c>
      <c r="K48" s="6">
        <v>1.3</v>
      </c>
      <c r="L48" s="5">
        <v>1.6400000000000001E-2</v>
      </c>
      <c r="M48" s="2">
        <v>31832.74</v>
      </c>
      <c r="N48" s="2">
        <v>3875.44</v>
      </c>
      <c r="O48" s="2">
        <v>13073.82</v>
      </c>
      <c r="P48" s="2">
        <v>24.03</v>
      </c>
      <c r="Q48" s="2">
        <v>151.05000000000001</v>
      </c>
      <c r="R48" s="4">
        <v>1.25E-3</v>
      </c>
      <c r="S48" s="4">
        <v>-1.2999999999999999E-4</v>
      </c>
      <c r="T48" s="4">
        <v>1.5299999999999999E-2</v>
      </c>
      <c r="U48" s="2">
        <v>108.8</v>
      </c>
      <c r="V48" s="2">
        <v>129.26</v>
      </c>
      <c r="W48" s="3">
        <f>+V48/U48</f>
        <v>1.1880514705882352</v>
      </c>
      <c r="X48" s="2">
        <v>150.9</v>
      </c>
      <c r="Y48" s="2">
        <v>63.8</v>
      </c>
    </row>
    <row r="49" spans="2:25" ht="12" customHeight="1" x14ac:dyDescent="0.15">
      <c r="B49" s="8">
        <v>44265</v>
      </c>
      <c r="C49" s="2">
        <v>29036.560000000001</v>
      </c>
      <c r="D49" s="2">
        <v>22.6</v>
      </c>
      <c r="E49" s="2">
        <v>1919.74</v>
      </c>
      <c r="F49" s="2">
        <f>+C49/E49</f>
        <v>15.125256545157157</v>
      </c>
      <c r="G49" s="2">
        <v>1156.3699999999999</v>
      </c>
      <c r="H49" s="2">
        <v>3813.04</v>
      </c>
      <c r="I49" s="7">
        <v>2899974</v>
      </c>
      <c r="J49" s="6">
        <v>22.44</v>
      </c>
      <c r="K49" s="6">
        <v>1.31</v>
      </c>
      <c r="L49" s="5">
        <v>1.6400000000000001E-2</v>
      </c>
      <c r="M49" s="2">
        <v>32297.02</v>
      </c>
      <c r="N49" s="2">
        <v>3898.81</v>
      </c>
      <c r="O49" s="2">
        <v>13068.83</v>
      </c>
      <c r="P49" s="2">
        <v>22.56</v>
      </c>
      <c r="Q49" s="2">
        <v>151.11000000000001</v>
      </c>
      <c r="R49" s="4">
        <v>1.25E-3</v>
      </c>
      <c r="S49" s="4">
        <v>-1.2999999999999999E-4</v>
      </c>
      <c r="T49" s="4">
        <v>1.52E-2</v>
      </c>
      <c r="U49" s="2">
        <v>108.72</v>
      </c>
      <c r="V49" s="2">
        <v>129.19</v>
      </c>
      <c r="W49" s="3">
        <f>+V49/U49</f>
        <v>1.1882818248712288</v>
      </c>
      <c r="X49" s="2">
        <v>150.94</v>
      </c>
      <c r="Y49" s="2">
        <v>64.67</v>
      </c>
    </row>
    <row r="50" spans="2:25" ht="12" customHeight="1" x14ac:dyDescent="0.15">
      <c r="B50" s="8">
        <v>44266</v>
      </c>
      <c r="C50" s="2">
        <v>29211.64</v>
      </c>
      <c r="D50" s="2">
        <v>22.7</v>
      </c>
      <c r="E50" s="2">
        <v>1924.92</v>
      </c>
      <c r="F50" s="2">
        <f>+C50/E50</f>
        <v>15.175508592564885</v>
      </c>
      <c r="G50" s="2">
        <v>1172.07</v>
      </c>
      <c r="H50" s="2">
        <v>3833.53</v>
      </c>
      <c r="I50" s="7">
        <v>2869204</v>
      </c>
      <c r="J50" s="6">
        <v>22.49</v>
      </c>
      <c r="K50" s="6">
        <v>1.31</v>
      </c>
      <c r="L50" s="5">
        <v>1.6299999999999999E-2</v>
      </c>
      <c r="M50" s="2">
        <v>32511.200000000001</v>
      </c>
      <c r="N50" s="2">
        <v>3943.5</v>
      </c>
      <c r="O50" s="2">
        <v>13404.81</v>
      </c>
      <c r="P50" s="2">
        <v>21.84</v>
      </c>
      <c r="Q50" s="2">
        <v>151.27000000000001</v>
      </c>
      <c r="R50" s="4">
        <v>1E-3</v>
      </c>
      <c r="S50" s="4">
        <v>-1.2E-4</v>
      </c>
      <c r="T50" s="4">
        <v>1.54E-2</v>
      </c>
      <c r="U50" s="2">
        <v>108.66</v>
      </c>
      <c r="V50" s="2">
        <v>129.71</v>
      </c>
      <c r="W50" s="3">
        <f>+V50/U50</f>
        <v>1.1937235413215537</v>
      </c>
      <c r="X50" s="2">
        <v>151.52000000000001</v>
      </c>
      <c r="Y50" s="2">
        <v>66.09</v>
      </c>
    </row>
    <row r="51" spans="2:25" ht="12" customHeight="1" x14ac:dyDescent="0.15">
      <c r="B51" s="8">
        <v>44267</v>
      </c>
      <c r="C51" s="2">
        <v>29717.83</v>
      </c>
      <c r="D51" s="2">
        <v>23.5</v>
      </c>
      <c r="E51" s="2">
        <v>1951.06</v>
      </c>
      <c r="F51" s="2">
        <f>+C51/E51</f>
        <v>15.231633061002738</v>
      </c>
      <c r="G51" s="2">
        <v>1207.1500000000001</v>
      </c>
      <c r="H51" s="2">
        <v>3850.82</v>
      </c>
      <c r="I51" s="7">
        <v>3623572</v>
      </c>
      <c r="J51" s="6">
        <v>22.79</v>
      </c>
      <c r="K51" s="6">
        <v>1.33</v>
      </c>
      <c r="L51" s="5">
        <v>1.61E-2</v>
      </c>
      <c r="M51" s="2">
        <v>32778.639999999999</v>
      </c>
      <c r="N51" s="2">
        <v>3943.34</v>
      </c>
      <c r="O51" s="2">
        <v>13319.86</v>
      </c>
      <c r="P51" s="2">
        <v>20.69</v>
      </c>
      <c r="Q51" s="2">
        <v>151.29</v>
      </c>
      <c r="R51" s="4">
        <v>1.15E-3</v>
      </c>
      <c r="S51" s="4">
        <v>-1.2999999999999999E-4</v>
      </c>
      <c r="T51" s="4">
        <v>1.6199999999999999E-2</v>
      </c>
      <c r="U51" s="2">
        <v>109.03</v>
      </c>
      <c r="V51" s="2">
        <v>130.24</v>
      </c>
      <c r="W51" s="3">
        <f>+V51/U51</f>
        <v>1.194533614601486</v>
      </c>
      <c r="X51" s="2">
        <v>152.05000000000001</v>
      </c>
      <c r="Y51" s="2">
        <v>65.61</v>
      </c>
    </row>
    <row r="52" spans="2:25" ht="12" customHeight="1" x14ac:dyDescent="0.15">
      <c r="B52" s="8">
        <v>44270</v>
      </c>
      <c r="C52" s="2">
        <v>29766.97</v>
      </c>
      <c r="D52" s="2">
        <v>23.5</v>
      </c>
      <c r="E52" s="2">
        <v>1968.73</v>
      </c>
      <c r="F52" s="2">
        <f>+C52/E52</f>
        <v>15.119884392476369</v>
      </c>
      <c r="G52" s="2">
        <f>+G53-16.79</f>
        <v>1196.8900000000001</v>
      </c>
      <c r="H52" s="2">
        <v>3866.76</v>
      </c>
      <c r="I52" s="7">
        <v>2934597</v>
      </c>
      <c r="J52" s="6">
        <v>22.99</v>
      </c>
      <c r="K52" s="6">
        <v>1.34</v>
      </c>
      <c r="L52" s="5">
        <v>1.6E-2</v>
      </c>
      <c r="M52" s="2">
        <v>32953.46</v>
      </c>
      <c r="N52" s="2">
        <v>3968.94</v>
      </c>
      <c r="O52" s="2">
        <v>13459.71</v>
      </c>
      <c r="P52" s="2">
        <v>20.03</v>
      </c>
      <c r="Q52" s="2">
        <v>151.30000000000001</v>
      </c>
      <c r="R52" s="4">
        <v>1.0499999999999999E-3</v>
      </c>
      <c r="S52" s="4">
        <v>-1.6000000000000001E-4</v>
      </c>
      <c r="T52" s="4">
        <v>1.61E-2</v>
      </c>
      <c r="U52" s="2">
        <v>109.18</v>
      </c>
      <c r="V52" s="2">
        <v>130.15</v>
      </c>
      <c r="W52" s="3">
        <f>+V52/U52</f>
        <v>1.1920681443487817</v>
      </c>
      <c r="X52" s="2">
        <v>151.93</v>
      </c>
      <c r="Y52" s="2">
        <v>65.28</v>
      </c>
    </row>
    <row r="53" spans="2:25" ht="12" customHeight="1" x14ac:dyDescent="0.15">
      <c r="B53" s="8">
        <v>44271</v>
      </c>
      <c r="C53" s="2">
        <v>29921.09</v>
      </c>
      <c r="D53" s="2">
        <v>22.6</v>
      </c>
      <c r="E53" s="2">
        <v>1981.5</v>
      </c>
      <c r="F53" s="2">
        <f>+C53/E53</f>
        <v>15.100222053999495</v>
      </c>
      <c r="G53" s="2">
        <v>1213.68</v>
      </c>
      <c r="H53" s="2">
        <v>3884.74</v>
      </c>
      <c r="I53" s="7">
        <v>2909106</v>
      </c>
      <c r="J53" s="6">
        <v>23.09</v>
      </c>
      <c r="K53" s="6">
        <v>1.34</v>
      </c>
      <c r="L53" s="5">
        <v>1.5900000000000001E-2</v>
      </c>
      <c r="M53" s="2">
        <v>32825.949999999997</v>
      </c>
      <c r="N53" s="2">
        <v>3962.71</v>
      </c>
      <c r="O53" s="2">
        <v>13471.57</v>
      </c>
      <c r="P53" s="22">
        <v>19.79</v>
      </c>
      <c r="Q53" s="2">
        <v>151.19</v>
      </c>
      <c r="R53" s="4">
        <v>9.5E-4</v>
      </c>
      <c r="S53" s="4">
        <v>-1.9000000000000001E-4</v>
      </c>
      <c r="T53" s="4">
        <v>1.6199999999999999E-2</v>
      </c>
      <c r="U53" s="2">
        <v>109.25</v>
      </c>
      <c r="V53" s="2">
        <v>130.19</v>
      </c>
      <c r="W53" s="3">
        <f>+V53/U53</f>
        <v>1.1916704805491991</v>
      </c>
      <c r="X53" s="2">
        <v>151.09</v>
      </c>
      <c r="Y53" s="2">
        <v>64.8</v>
      </c>
    </row>
    <row r="54" spans="2:25" ht="12" customHeight="1" x14ac:dyDescent="0.15">
      <c r="B54" s="8">
        <v>44272</v>
      </c>
      <c r="C54" s="2">
        <v>29914.33</v>
      </c>
      <c r="D54" s="2">
        <v>22.1</v>
      </c>
      <c r="E54" s="2">
        <v>1984.03</v>
      </c>
      <c r="F54" s="2">
        <f>+C54/E54</f>
        <v>15.077559311099128</v>
      </c>
      <c r="G54" s="2">
        <v>1232.6600000000001</v>
      </c>
      <c r="H54" s="2">
        <v>3899.78</v>
      </c>
      <c r="I54" s="7">
        <v>2579422</v>
      </c>
      <c r="J54" s="6">
        <v>23.08</v>
      </c>
      <c r="K54" s="6">
        <v>1.34</v>
      </c>
      <c r="L54" s="5">
        <v>1.5900000000000001E-2</v>
      </c>
      <c r="M54" s="2">
        <v>33015.370000000003</v>
      </c>
      <c r="N54" s="2">
        <v>3974.12</v>
      </c>
      <c r="O54" s="2">
        <v>13525.2</v>
      </c>
      <c r="P54" s="2">
        <v>19.23</v>
      </c>
      <c r="Q54" s="2">
        <v>151.19999999999999</v>
      </c>
      <c r="R54" s="4">
        <v>8.9999999999999998E-4</v>
      </c>
      <c r="S54" s="4">
        <v>-1.8000000000000001E-4</v>
      </c>
      <c r="T54" s="4">
        <v>1.6400000000000001E-2</v>
      </c>
      <c r="U54" s="2">
        <v>109.15</v>
      </c>
      <c r="V54" s="2">
        <v>129.78</v>
      </c>
      <c r="W54" s="3">
        <f>+V54/U54</f>
        <v>1.1890059551076499</v>
      </c>
      <c r="X54" s="2">
        <v>151.9</v>
      </c>
      <c r="Y54" s="2">
        <v>64.599999999999994</v>
      </c>
    </row>
    <row r="55" spans="2:25" ht="12" customHeight="1" x14ac:dyDescent="0.15">
      <c r="B55" s="8">
        <v>44273</v>
      </c>
      <c r="C55" s="22">
        <v>30216.75</v>
      </c>
      <c r="D55" s="2">
        <v>22.3</v>
      </c>
      <c r="E55" s="22">
        <v>2008.51</v>
      </c>
      <c r="F55" s="2">
        <f>+C55/E55</f>
        <v>15.044361242911412</v>
      </c>
      <c r="G55" s="2">
        <v>1249.53</v>
      </c>
      <c r="H55" s="2">
        <v>3925.49</v>
      </c>
      <c r="I55" s="7">
        <v>3354487</v>
      </c>
      <c r="J55" s="6">
        <v>23.36</v>
      </c>
      <c r="K55" s="6">
        <v>1.36</v>
      </c>
      <c r="L55" s="5">
        <v>1.5699999999999999E-2</v>
      </c>
      <c r="M55" s="2">
        <v>32862.300000000003</v>
      </c>
      <c r="N55" s="2">
        <v>3915.46</v>
      </c>
      <c r="O55" s="2">
        <v>13116.17</v>
      </c>
      <c r="P55" s="2">
        <v>21.58</v>
      </c>
      <c r="Q55" s="2">
        <v>151.13</v>
      </c>
      <c r="R55" s="4">
        <v>1.1000000000000001E-3</v>
      </c>
      <c r="S55" s="4">
        <v>-1.3999999999999999E-4</v>
      </c>
      <c r="T55" s="4">
        <v>1.7100000000000001E-2</v>
      </c>
      <c r="U55" s="2">
        <v>109.2</v>
      </c>
      <c r="V55" s="2">
        <v>130.44999999999999</v>
      </c>
      <c r="W55" s="3">
        <f>+V55/U55</f>
        <v>1.1945970695970696</v>
      </c>
      <c r="X55" s="2">
        <v>152.41999999999999</v>
      </c>
      <c r="Y55" s="2">
        <v>60</v>
      </c>
    </row>
    <row r="56" spans="2:25" ht="12" customHeight="1" x14ac:dyDescent="0.15">
      <c r="B56" s="8">
        <v>44274</v>
      </c>
      <c r="C56" s="2">
        <v>29792.05</v>
      </c>
      <c r="D56" s="2">
        <v>22.9</v>
      </c>
      <c r="E56" s="2">
        <v>2012.21</v>
      </c>
      <c r="F56" s="2">
        <f>+C56/E56</f>
        <v>14.805636588626435</v>
      </c>
      <c r="G56" s="2">
        <v>1230.04</v>
      </c>
      <c r="H56" s="2">
        <v>3932.24</v>
      </c>
      <c r="I56" s="7">
        <v>4445623</v>
      </c>
      <c r="J56" s="6">
        <v>23.33</v>
      </c>
      <c r="K56" s="6" t="s">
        <v>12</v>
      </c>
      <c r="L56" s="5">
        <v>1.5900000000000001E-2</v>
      </c>
      <c r="M56" s="2">
        <v>32627.97</v>
      </c>
      <c r="N56" s="2">
        <v>3913.1</v>
      </c>
      <c r="O56" s="2">
        <v>13215.23</v>
      </c>
      <c r="P56" s="2">
        <v>20.95</v>
      </c>
      <c r="Q56" s="2">
        <v>150.97999999999999</v>
      </c>
      <c r="R56" s="4">
        <v>1.15E-3</v>
      </c>
      <c r="S56" s="4">
        <v>-1E-4</v>
      </c>
      <c r="T56" s="4">
        <v>1.72E-2</v>
      </c>
      <c r="U56" s="2">
        <v>108.74</v>
      </c>
      <c r="V56" s="2">
        <v>129.76</v>
      </c>
      <c r="W56" s="3">
        <f>+V56/U56</f>
        <v>1.1933051315063454</v>
      </c>
      <c r="X56" s="2">
        <v>151.69999999999999</v>
      </c>
      <c r="Y56" s="2">
        <v>61.42</v>
      </c>
    </row>
    <row r="57" spans="2:25" ht="12" customHeight="1" x14ac:dyDescent="0.15">
      <c r="B57" s="8">
        <v>44277</v>
      </c>
      <c r="C57" s="2">
        <v>29174.15</v>
      </c>
      <c r="D57" s="2">
        <v>23.9</v>
      </c>
      <c r="E57" s="2">
        <v>1990.18</v>
      </c>
      <c r="F57" s="2">
        <f>+C57/E57</f>
        <v>14.65905094011597</v>
      </c>
      <c r="G57" s="2">
        <v>1220.0999999999999</v>
      </c>
      <c r="H57" s="2">
        <v>3942.67</v>
      </c>
      <c r="I57" s="7">
        <v>3033829</v>
      </c>
      <c r="J57" s="6">
        <v>23.02</v>
      </c>
      <c r="K57" s="6">
        <v>1.34</v>
      </c>
      <c r="L57" s="5">
        <v>1.61E-2</v>
      </c>
      <c r="M57" s="2">
        <v>32731.200000000001</v>
      </c>
      <c r="N57" s="2">
        <v>3940.59</v>
      </c>
      <c r="O57" s="2">
        <v>13377.54</v>
      </c>
      <c r="P57" s="22">
        <v>18.88</v>
      </c>
      <c r="Q57" s="2">
        <v>151.30000000000001</v>
      </c>
      <c r="R57" s="12">
        <v>7.5000000000000002E-4</v>
      </c>
      <c r="S57" s="12">
        <v>-1.3999999999999999E-4</v>
      </c>
      <c r="T57" s="4">
        <v>1.6899999999999998E-2</v>
      </c>
      <c r="U57" s="2">
        <v>108.68</v>
      </c>
      <c r="V57" s="2">
        <v>129.16</v>
      </c>
      <c r="W57" s="3">
        <f>+V57/U57</f>
        <v>1.1884431358115568</v>
      </c>
      <c r="X57" s="2">
        <v>150.49</v>
      </c>
      <c r="Y57" s="2">
        <v>61.55</v>
      </c>
    </row>
    <row r="58" spans="2:25" ht="12" customHeight="1" x14ac:dyDescent="0.15">
      <c r="B58" s="8">
        <v>44278</v>
      </c>
      <c r="C58" s="2">
        <v>28995.919999999998</v>
      </c>
      <c r="D58" s="2">
        <v>23.9</v>
      </c>
      <c r="E58" s="2">
        <v>1971.48</v>
      </c>
      <c r="F58" s="2">
        <f>+C58/E58</f>
        <v>14.707691683405359</v>
      </c>
      <c r="G58" s="2">
        <v>1202.6099999999999</v>
      </c>
      <c r="H58" s="2">
        <v>3932.83</v>
      </c>
      <c r="I58" s="7">
        <v>2890050</v>
      </c>
      <c r="J58" s="6">
        <v>22.8</v>
      </c>
      <c r="K58" s="6">
        <v>1.33</v>
      </c>
      <c r="L58" s="5">
        <v>1.6299999999999999E-2</v>
      </c>
      <c r="M58" s="2">
        <v>32423.15</v>
      </c>
      <c r="N58" s="2">
        <v>3910.52</v>
      </c>
      <c r="O58" s="2">
        <v>13227.7</v>
      </c>
      <c r="P58" s="2">
        <v>20.3</v>
      </c>
      <c r="Q58" s="2">
        <v>151.26</v>
      </c>
      <c r="R58" s="4">
        <v>7.5000000000000002E-4</v>
      </c>
      <c r="S58" s="4">
        <v>-1.3999999999999999E-4</v>
      </c>
      <c r="T58" s="4">
        <v>1.6199999999999999E-2</v>
      </c>
      <c r="U58" s="2">
        <v>108.76</v>
      </c>
      <c r="V58" s="2">
        <v>129.47</v>
      </c>
      <c r="W58" s="3">
        <f>+V58/U58</f>
        <v>1.1904192717910995</v>
      </c>
      <c r="X58" s="2">
        <v>150.49</v>
      </c>
      <c r="Y58" s="2">
        <v>57.28</v>
      </c>
    </row>
    <row r="59" spans="2:25" ht="12" customHeight="1" x14ac:dyDescent="0.15">
      <c r="B59" s="8">
        <v>44279</v>
      </c>
      <c r="C59" s="2">
        <v>28405.52</v>
      </c>
      <c r="D59" s="2">
        <v>24.3</v>
      </c>
      <c r="E59" s="2">
        <v>1928.58</v>
      </c>
      <c r="F59" s="2">
        <f>+C59/E59</f>
        <v>14.728722687158427</v>
      </c>
      <c r="G59" s="2">
        <v>1163.8599999999999</v>
      </c>
      <c r="H59" s="2">
        <v>3880.73</v>
      </c>
      <c r="I59" s="7">
        <v>3215449</v>
      </c>
      <c r="J59" s="6">
        <v>22.26</v>
      </c>
      <c r="K59" s="6">
        <v>1.3</v>
      </c>
      <c r="L59" s="5">
        <v>1.66E-2</v>
      </c>
      <c r="M59" s="2">
        <v>32420.06</v>
      </c>
      <c r="N59" s="2">
        <v>3889.14</v>
      </c>
      <c r="O59" s="2">
        <v>12961.89</v>
      </c>
      <c r="P59" s="2">
        <v>21.2</v>
      </c>
      <c r="Q59" s="2">
        <v>151.41999999999999</v>
      </c>
      <c r="R59" s="4">
        <v>6.4999999999999997E-4</v>
      </c>
      <c r="S59" s="4">
        <v>-1.4999999999999999E-4</v>
      </c>
      <c r="T59" s="4">
        <v>1.61E-2</v>
      </c>
      <c r="U59" s="2">
        <v>108.6</v>
      </c>
      <c r="V59" s="2">
        <v>128.37</v>
      </c>
      <c r="W59" s="3">
        <f>+V59/U59</f>
        <v>1.1820441988950277</v>
      </c>
      <c r="X59" s="2">
        <v>148.59</v>
      </c>
      <c r="Y59" s="2">
        <v>61.18</v>
      </c>
    </row>
    <row r="60" spans="2:25" ht="12" customHeight="1" x14ac:dyDescent="0.15">
      <c r="B60" s="8">
        <v>44280</v>
      </c>
      <c r="C60" s="2">
        <v>28729.88</v>
      </c>
      <c r="D60" s="2">
        <v>24</v>
      </c>
      <c r="E60" s="2">
        <v>1955.55</v>
      </c>
      <c r="F60" s="2">
        <f>+C60/E60</f>
        <v>14.691457646186496</v>
      </c>
      <c r="G60" s="2">
        <v>1163.82</v>
      </c>
      <c r="H60" s="2">
        <v>3903.39</v>
      </c>
      <c r="I60" s="7">
        <v>2708048</v>
      </c>
      <c r="J60" s="6">
        <v>22.54</v>
      </c>
      <c r="K60" s="6">
        <v>1.32</v>
      </c>
      <c r="L60" s="5">
        <v>1.6400000000000001E-2</v>
      </c>
      <c r="M60" s="2">
        <v>32619.48</v>
      </c>
      <c r="N60" s="2">
        <v>3909.52</v>
      </c>
      <c r="O60" s="2">
        <v>12977.68</v>
      </c>
      <c r="P60" s="2">
        <v>19.809999999999999</v>
      </c>
      <c r="Q60" s="2">
        <v>151.34</v>
      </c>
      <c r="R60" s="4">
        <v>8.0000000000000004E-4</v>
      </c>
      <c r="S60" s="4">
        <v>-1.4999999999999999E-4</v>
      </c>
      <c r="T60" s="4">
        <v>1.6299999999999999E-2</v>
      </c>
      <c r="U60" s="2">
        <v>109.08</v>
      </c>
      <c r="V60" s="2">
        <v>128.77000000000001</v>
      </c>
      <c r="W60" s="3">
        <f>+V60/U60</f>
        <v>1.1805097176384307</v>
      </c>
      <c r="X60" s="2">
        <v>149.18</v>
      </c>
      <c r="Y60" s="2">
        <v>58.56</v>
      </c>
    </row>
    <row r="61" spans="2:25" ht="12" customHeight="1" x14ac:dyDescent="0.15">
      <c r="B61" s="8">
        <v>44281</v>
      </c>
      <c r="C61" s="2">
        <v>29176.7</v>
      </c>
      <c r="D61" s="2">
        <v>19.899999999999999</v>
      </c>
      <c r="E61" s="2">
        <v>1984.16</v>
      </c>
      <c r="F61" s="2">
        <f>+C61/E61</f>
        <v>14.704812111926458</v>
      </c>
      <c r="G61" s="2">
        <v>1198.58</v>
      </c>
      <c r="H61" s="2">
        <v>3925.08</v>
      </c>
      <c r="I61" s="7">
        <v>2809329</v>
      </c>
      <c r="J61" s="6">
        <v>22.91</v>
      </c>
      <c r="K61" s="6">
        <v>1.34</v>
      </c>
      <c r="L61" s="5">
        <v>1.6199999999999999E-2</v>
      </c>
      <c r="M61" s="2">
        <v>33072.879999999997</v>
      </c>
      <c r="N61" s="2">
        <v>3974.54</v>
      </c>
      <c r="O61" s="2">
        <v>13138.73</v>
      </c>
      <c r="P61" s="2">
        <v>18.86</v>
      </c>
      <c r="Q61" s="2">
        <v>151.36000000000001</v>
      </c>
      <c r="R61" s="4">
        <v>8.0000000000000004E-4</v>
      </c>
      <c r="S61" s="4">
        <v>-1.3999999999999999E-4</v>
      </c>
      <c r="T61" s="4">
        <v>1.6799999999999999E-2</v>
      </c>
      <c r="U61" s="2">
        <v>109.32</v>
      </c>
      <c r="V61" s="2">
        <v>128.85</v>
      </c>
      <c r="W61" s="3">
        <f>+V61/U61</f>
        <v>1.1786498353457739</v>
      </c>
      <c r="X61" s="2">
        <v>150.53</v>
      </c>
      <c r="Y61" s="2">
        <v>60.97</v>
      </c>
    </row>
    <row r="62" spans="2:25" ht="12" customHeight="1" x14ac:dyDescent="0.15">
      <c r="B62" s="8">
        <v>44284</v>
      </c>
      <c r="C62" s="2">
        <v>29384.52</v>
      </c>
      <c r="D62" s="2">
        <v>18.2</v>
      </c>
      <c r="E62" s="2">
        <v>1993.34</v>
      </c>
      <c r="F62" s="2">
        <f>+C62/E62</f>
        <v>14.741348691141502</v>
      </c>
      <c r="G62" s="2">
        <v>1177.19</v>
      </c>
      <c r="H62" s="2">
        <v>3924.3</v>
      </c>
      <c r="I62" s="7">
        <v>3715305</v>
      </c>
      <c r="J62" s="6">
        <v>23.01</v>
      </c>
      <c r="K62" s="6">
        <v>1.34</v>
      </c>
      <c r="L62" s="5">
        <v>1.61E-2</v>
      </c>
      <c r="M62" s="2">
        <v>33171.370000000003</v>
      </c>
      <c r="N62" s="2">
        <v>3971.09</v>
      </c>
      <c r="O62" s="2">
        <v>13059.65</v>
      </c>
      <c r="P62" s="2">
        <v>20.74</v>
      </c>
      <c r="Q62" s="2">
        <v>151.47</v>
      </c>
      <c r="R62" s="4">
        <v>6.4999999999999997E-4</v>
      </c>
      <c r="S62" s="4">
        <v>-1.3999999999999999E-4</v>
      </c>
      <c r="T62" s="4">
        <v>1.7100000000000001E-2</v>
      </c>
      <c r="U62" s="2">
        <v>109.65</v>
      </c>
      <c r="V62" s="2">
        <v>129.24</v>
      </c>
      <c r="W62" s="3">
        <f>+V62/U62</f>
        <v>1.1786593707250341</v>
      </c>
      <c r="X62" s="2">
        <v>151.27000000000001</v>
      </c>
      <c r="Y62" s="2">
        <v>61.6</v>
      </c>
    </row>
    <row r="63" spans="2:25" ht="12" customHeight="1" x14ac:dyDescent="0.15">
      <c r="B63" s="8">
        <v>44285</v>
      </c>
      <c r="C63" s="2">
        <v>29432.7</v>
      </c>
      <c r="D63" s="2">
        <v>18</v>
      </c>
      <c r="E63" s="2">
        <v>1977.86</v>
      </c>
      <c r="F63" s="2">
        <f>+C63/E63</f>
        <v>14.88108359540109</v>
      </c>
      <c r="G63" s="2">
        <v>1180.43</v>
      </c>
      <c r="H63" s="2">
        <v>3916.14</v>
      </c>
      <c r="I63" s="7">
        <v>2723567</v>
      </c>
      <c r="J63" s="6">
        <v>22.89</v>
      </c>
      <c r="K63" s="6">
        <v>1.33</v>
      </c>
      <c r="L63" s="5">
        <v>1.61E-2</v>
      </c>
      <c r="M63" s="2">
        <v>33066.959999999999</v>
      </c>
      <c r="N63" s="2">
        <v>3958.55</v>
      </c>
      <c r="O63" s="2">
        <v>13045.4</v>
      </c>
      <c r="P63" s="2">
        <v>19.61</v>
      </c>
      <c r="Q63" s="2">
        <v>151.22999999999999</v>
      </c>
      <c r="R63" s="4">
        <v>8.9999999999999998E-4</v>
      </c>
      <c r="S63" s="4">
        <v>-1.3999999999999999E-4</v>
      </c>
      <c r="T63" s="4">
        <v>1.7100000000000001E-2</v>
      </c>
      <c r="U63" s="22">
        <v>110.22</v>
      </c>
      <c r="V63" s="2">
        <v>129.32</v>
      </c>
      <c r="W63" s="3">
        <f>+V63/U63</f>
        <v>1.173289784068227</v>
      </c>
      <c r="X63" s="2">
        <v>151.63999999999999</v>
      </c>
      <c r="Y63" s="2">
        <v>60.39</v>
      </c>
    </row>
    <row r="64" spans="2:25" ht="12" customHeight="1" x14ac:dyDescent="0.15">
      <c r="B64" s="8">
        <v>44286</v>
      </c>
      <c r="C64" s="2">
        <v>29178.799999999999</v>
      </c>
      <c r="D64" s="2">
        <v>18.2</v>
      </c>
      <c r="E64" s="2">
        <v>1954</v>
      </c>
      <c r="F64" s="2">
        <f>+C64/E64</f>
        <v>14.932855680655067</v>
      </c>
      <c r="G64" s="2">
        <v>1203.28</v>
      </c>
      <c r="H64" s="2">
        <v>3938.63</v>
      </c>
      <c r="I64" s="7">
        <v>2908418</v>
      </c>
      <c r="J64" s="6">
        <v>22.65</v>
      </c>
      <c r="K64" s="6">
        <v>1.32</v>
      </c>
      <c r="L64" s="5">
        <v>1.6400000000000001E-2</v>
      </c>
      <c r="M64" s="2">
        <v>32981.550000000003</v>
      </c>
      <c r="N64" s="2">
        <v>3972.89</v>
      </c>
      <c r="O64" s="2">
        <v>13246.87</v>
      </c>
      <c r="P64" s="2">
        <v>19.399999999999999</v>
      </c>
      <c r="Q64" s="2">
        <v>151.16</v>
      </c>
      <c r="R64" s="4">
        <v>1.1999999999999999E-3</v>
      </c>
      <c r="S64" s="4">
        <v>-4.4000000000000002E-4</v>
      </c>
      <c r="T64" s="4">
        <v>1.7399999999999999E-2</v>
      </c>
      <c r="U64" s="2">
        <v>110.73</v>
      </c>
      <c r="V64" s="2">
        <v>129.9</v>
      </c>
      <c r="W64" s="3">
        <f>+V64/U64</f>
        <v>1.1731238146843674</v>
      </c>
      <c r="X64" s="2">
        <v>152.13</v>
      </c>
      <c r="Y64" s="2">
        <v>59.16</v>
      </c>
    </row>
    <row r="65" spans="2:25" ht="12" customHeight="1" x14ac:dyDescent="0.15">
      <c r="B65" s="8">
        <v>44287</v>
      </c>
      <c r="C65" s="2">
        <v>29388.87</v>
      </c>
      <c r="D65" s="2">
        <v>16.7</v>
      </c>
      <c r="E65" s="2">
        <v>1957.64</v>
      </c>
      <c r="F65" s="2">
        <f>+C65/E65</f>
        <v>15.012397580760506</v>
      </c>
      <c r="G65" s="2">
        <v>1230.3800000000001</v>
      </c>
      <c r="H65" s="2">
        <v>3937.65</v>
      </c>
      <c r="I65" s="7">
        <v>2718641</v>
      </c>
      <c r="J65" s="6">
        <v>22.61</v>
      </c>
      <c r="K65" s="6">
        <v>1.32</v>
      </c>
      <c r="L65" s="5">
        <v>1.6299999999999999E-2</v>
      </c>
      <c r="M65" s="2">
        <v>33153.21</v>
      </c>
      <c r="N65" s="2">
        <v>4019.87</v>
      </c>
      <c r="O65" s="2">
        <v>13480.11</v>
      </c>
      <c r="P65" s="2">
        <v>17.329999999999998</v>
      </c>
      <c r="Q65" s="2">
        <v>150.94</v>
      </c>
      <c r="R65" s="4">
        <v>1.1000000000000001E-3</v>
      </c>
      <c r="S65" s="4">
        <v>-1.3999999999999999E-4</v>
      </c>
      <c r="T65" s="12">
        <v>1.67E-2</v>
      </c>
      <c r="U65" s="2">
        <v>110.68</v>
      </c>
      <c r="V65" s="2">
        <v>129.94</v>
      </c>
      <c r="W65" s="3">
        <f>+V65/U65</f>
        <v>1.1740151788941091</v>
      </c>
      <c r="X65" s="2">
        <v>152.56</v>
      </c>
      <c r="Y65" s="2">
        <v>61.45</v>
      </c>
    </row>
    <row r="66" spans="2:25" ht="12" customHeight="1" x14ac:dyDescent="0.15">
      <c r="B66" s="8">
        <v>44288</v>
      </c>
      <c r="C66" s="2">
        <v>29854</v>
      </c>
      <c r="D66" s="2">
        <v>17.600000000000001</v>
      </c>
      <c r="E66" s="2">
        <v>1971.62</v>
      </c>
      <c r="F66" s="2">
        <f>+C66/E66</f>
        <v>15.141863036487763</v>
      </c>
      <c r="G66" s="2">
        <v>1239.47</v>
      </c>
      <c r="H66" s="2">
        <v>3945.06</v>
      </c>
      <c r="I66" s="7">
        <v>2240338</v>
      </c>
      <c r="J66" s="6">
        <v>22.77</v>
      </c>
      <c r="K66" s="6">
        <v>1.33</v>
      </c>
      <c r="L66" s="5">
        <v>1.61E-2</v>
      </c>
      <c r="M66" s="14">
        <v>33153.21</v>
      </c>
      <c r="N66" s="14">
        <v>4019.87</v>
      </c>
      <c r="O66" s="14">
        <v>13480.11</v>
      </c>
      <c r="P66" s="14">
        <v>17.329999999999998</v>
      </c>
      <c r="Q66" s="2">
        <v>151.01</v>
      </c>
      <c r="R66" s="4">
        <v>1.1999999999999999E-3</v>
      </c>
      <c r="S66" s="4">
        <v>-1.2E-4</v>
      </c>
      <c r="T66" s="4">
        <v>1.72E-2</v>
      </c>
      <c r="U66" s="2">
        <v>110.54</v>
      </c>
      <c r="V66" s="2">
        <v>130.16999999999999</v>
      </c>
      <c r="W66" s="3">
        <f>+V66/U66</f>
        <v>1.1775827754658945</v>
      </c>
      <c r="X66" s="2">
        <v>152.99</v>
      </c>
      <c r="Y66" s="14">
        <v>61.45</v>
      </c>
    </row>
    <row r="67" spans="2:25" ht="12" customHeight="1" x14ac:dyDescent="0.15">
      <c r="B67" s="8">
        <v>44291</v>
      </c>
      <c r="C67" s="2">
        <v>30089.25</v>
      </c>
      <c r="D67" s="2">
        <v>17.7</v>
      </c>
      <c r="E67" s="2">
        <v>1983.54</v>
      </c>
      <c r="F67" s="2">
        <f>+C67/E67</f>
        <v>15.169469735926677</v>
      </c>
      <c r="G67" s="2">
        <v>1240.6300000000001</v>
      </c>
      <c r="H67" s="2">
        <v>3956.52</v>
      </c>
      <c r="I67" s="7">
        <v>2095399</v>
      </c>
      <c r="J67" s="6">
        <v>22.97</v>
      </c>
      <c r="K67" s="6">
        <v>1.34</v>
      </c>
      <c r="L67" s="5">
        <v>1.5900000000000001E-2</v>
      </c>
      <c r="M67" s="2">
        <v>33527.19</v>
      </c>
      <c r="N67" s="2">
        <v>4077.91</v>
      </c>
      <c r="O67" s="2">
        <v>13705.59</v>
      </c>
      <c r="P67" s="2">
        <v>17.91</v>
      </c>
      <c r="Q67" s="2">
        <v>151.05000000000001</v>
      </c>
      <c r="R67" s="4">
        <v>1.15E-3</v>
      </c>
      <c r="S67" s="4">
        <v>-1E-4</v>
      </c>
      <c r="T67" s="4">
        <v>1.7000000000000001E-2</v>
      </c>
      <c r="U67" s="2">
        <v>110.63</v>
      </c>
      <c r="V67" s="2">
        <v>129.91999999999999</v>
      </c>
      <c r="W67" s="3">
        <f>+V67/U67</f>
        <v>1.174365000451957</v>
      </c>
      <c r="X67" s="2">
        <v>153.06</v>
      </c>
      <c r="Y67" s="2">
        <v>58.65</v>
      </c>
    </row>
    <row r="68" spans="2:25" ht="12" customHeight="1" x14ac:dyDescent="0.15">
      <c r="B68" s="8">
        <v>44292</v>
      </c>
      <c r="C68" s="2">
        <v>29696.63</v>
      </c>
      <c r="D68" s="2">
        <v>18</v>
      </c>
      <c r="E68" s="2">
        <v>1954.34</v>
      </c>
      <c r="F68" s="2">
        <f>+C68/E68</f>
        <v>15.195221916350278</v>
      </c>
      <c r="G68" s="2">
        <v>1225.6600000000001</v>
      </c>
      <c r="H68" s="2">
        <v>3938.31</v>
      </c>
      <c r="I68" s="7">
        <v>2494329</v>
      </c>
      <c r="J68" s="6">
        <v>22.63</v>
      </c>
      <c r="K68" s="6">
        <v>1.32</v>
      </c>
      <c r="L68" s="5">
        <v>1.6199999999999999E-2</v>
      </c>
      <c r="M68" s="2">
        <v>33430.239999999998</v>
      </c>
      <c r="N68" s="2">
        <v>4073.94</v>
      </c>
      <c r="O68" s="2">
        <v>13698.38</v>
      </c>
      <c r="P68" s="2">
        <v>18.12</v>
      </c>
      <c r="Q68" s="2">
        <v>151.21</v>
      </c>
      <c r="R68" s="4">
        <v>1.1000000000000001E-3</v>
      </c>
      <c r="S68" s="4">
        <v>-1E-4</v>
      </c>
      <c r="T68" s="12">
        <v>1.66E-2</v>
      </c>
      <c r="U68" s="2">
        <v>110.3</v>
      </c>
      <c r="V68" s="2">
        <v>130.37</v>
      </c>
      <c r="W68" s="3">
        <f>+V68/U68</f>
        <v>1.1819582955575703</v>
      </c>
      <c r="X68" s="2">
        <v>153.05000000000001</v>
      </c>
      <c r="Y68" s="2">
        <v>59.33</v>
      </c>
    </row>
    <row r="69" spans="2:25" ht="12" customHeight="1" x14ac:dyDescent="0.15">
      <c r="B69" s="8">
        <v>44293</v>
      </c>
      <c r="C69" s="2">
        <v>29730.79</v>
      </c>
      <c r="D69" s="2">
        <v>18</v>
      </c>
      <c r="E69" s="2">
        <v>1967.43</v>
      </c>
      <c r="F69" s="2">
        <f>+C69/E69</f>
        <v>15.111485542052321</v>
      </c>
      <c r="G69" s="2">
        <v>1228.01</v>
      </c>
      <c r="H69" s="2">
        <v>3953.79</v>
      </c>
      <c r="I69" s="7">
        <v>2551636</v>
      </c>
      <c r="J69" s="6">
        <v>22.71</v>
      </c>
      <c r="K69" s="6">
        <v>1.33</v>
      </c>
      <c r="L69" s="5">
        <v>1.61E-2</v>
      </c>
      <c r="M69" s="2">
        <v>33446.26</v>
      </c>
      <c r="N69" s="2">
        <v>4079.95</v>
      </c>
      <c r="O69" s="2">
        <v>13688.84</v>
      </c>
      <c r="P69" s="2">
        <v>17.16</v>
      </c>
      <c r="Q69" s="2">
        <v>151.28</v>
      </c>
      <c r="R69" s="4">
        <v>9.5E-4</v>
      </c>
      <c r="S69" s="4">
        <v>-1E-4</v>
      </c>
      <c r="T69" s="4">
        <v>1.67E-2</v>
      </c>
      <c r="U69" s="2">
        <v>109.79</v>
      </c>
      <c r="V69" s="2">
        <v>130.41</v>
      </c>
      <c r="W69" s="3">
        <f>+V69/U69</f>
        <v>1.1878130977320338</v>
      </c>
      <c r="X69" s="2">
        <v>151.58000000000001</v>
      </c>
      <c r="Y69" s="2">
        <v>59.58</v>
      </c>
    </row>
    <row r="70" spans="2:25" ht="12" customHeight="1" x14ac:dyDescent="0.15">
      <c r="B70" s="8">
        <v>44294</v>
      </c>
      <c r="C70" s="2">
        <v>29708.98</v>
      </c>
      <c r="D70" s="2">
        <v>17.899999999999999</v>
      </c>
      <c r="E70" s="2">
        <v>1951.86</v>
      </c>
      <c r="F70" s="2">
        <f>+C70/E70</f>
        <v>15.220856004016682</v>
      </c>
      <c r="G70" s="2">
        <v>1224.3900000000001</v>
      </c>
      <c r="H70" s="2">
        <v>3943.32</v>
      </c>
      <c r="I70" s="7">
        <v>2544507</v>
      </c>
      <c r="J70" s="6">
        <v>22.54</v>
      </c>
      <c r="K70" s="6">
        <v>1.32</v>
      </c>
      <c r="L70" s="5">
        <v>1.61E-2</v>
      </c>
      <c r="M70" s="2">
        <v>33503.57</v>
      </c>
      <c r="N70" s="2">
        <v>4097.17</v>
      </c>
      <c r="O70" s="2">
        <v>13829.31</v>
      </c>
      <c r="P70" s="2">
        <v>16.95</v>
      </c>
      <c r="Q70" s="2">
        <v>151.30000000000001</v>
      </c>
      <c r="R70" s="4">
        <v>9.5E-4</v>
      </c>
      <c r="S70" s="4">
        <v>-1E-4</v>
      </c>
      <c r="T70" s="12">
        <v>1.6199999999999999E-2</v>
      </c>
      <c r="U70" s="2">
        <v>109.5</v>
      </c>
      <c r="V70" s="2">
        <v>130.11000000000001</v>
      </c>
      <c r="W70" s="3">
        <f>+V70/U70</f>
        <v>1.1882191780821918</v>
      </c>
      <c r="X70" s="2">
        <v>150.72</v>
      </c>
      <c r="Y70" s="2">
        <v>59.6</v>
      </c>
    </row>
    <row r="71" spans="2:25" ht="12" customHeight="1" x14ac:dyDescent="0.15">
      <c r="B71" s="8">
        <v>44295</v>
      </c>
      <c r="C71" s="2">
        <v>29768.06</v>
      </c>
      <c r="D71" s="2">
        <v>16.8</v>
      </c>
      <c r="E71" s="2">
        <v>1959.47</v>
      </c>
      <c r="F71" s="2">
        <f>+C71/E71</f>
        <v>15.191893726364782</v>
      </c>
      <c r="G71" s="2">
        <v>1244.3900000000001</v>
      </c>
      <c r="H71" s="2">
        <v>3952.46</v>
      </c>
      <c r="I71" s="7">
        <v>2755532</v>
      </c>
      <c r="J71" s="6">
        <v>22.45</v>
      </c>
      <c r="K71" s="6">
        <v>1.32</v>
      </c>
      <c r="L71" s="5">
        <v>1.61E-2</v>
      </c>
      <c r="M71" s="2">
        <v>33800.6</v>
      </c>
      <c r="N71" s="2">
        <v>4128.8</v>
      </c>
      <c r="O71" s="2">
        <v>13900.19</v>
      </c>
      <c r="P71" s="2">
        <v>16.690000000000001</v>
      </c>
      <c r="Q71" s="2">
        <v>151.24</v>
      </c>
      <c r="R71" s="4">
        <v>1E-3</v>
      </c>
      <c r="S71" s="4">
        <v>-1E-4</v>
      </c>
      <c r="T71" s="4">
        <v>1.66E-2</v>
      </c>
      <c r="U71" s="2">
        <v>109.5</v>
      </c>
      <c r="V71" s="2">
        <v>130.27000000000001</v>
      </c>
      <c r="W71" s="3">
        <f>+V71/U71</f>
        <v>1.1896803652968038</v>
      </c>
      <c r="X71" s="2">
        <v>150.06</v>
      </c>
      <c r="Y71" s="2">
        <v>59.32</v>
      </c>
    </row>
    <row r="72" spans="2:25" ht="12" customHeight="1" x14ac:dyDescent="0.15">
      <c r="B72" s="8">
        <v>44298</v>
      </c>
      <c r="C72" s="2">
        <v>29538.73</v>
      </c>
      <c r="D72" s="2">
        <v>17</v>
      </c>
      <c r="E72" s="2">
        <v>1954.59</v>
      </c>
      <c r="F72" s="2">
        <f>+C72/E72</f>
        <v>15.112494180365193</v>
      </c>
      <c r="G72" s="2">
        <v>1215.97</v>
      </c>
      <c r="H72" s="2">
        <v>3941.94</v>
      </c>
      <c r="I72" s="7">
        <v>2063540</v>
      </c>
      <c r="J72" s="6">
        <v>22.32</v>
      </c>
      <c r="K72" s="6">
        <v>1.32</v>
      </c>
      <c r="L72" s="5">
        <v>1.6299999999999999E-2</v>
      </c>
      <c r="M72" s="2">
        <v>33745.4</v>
      </c>
      <c r="N72" s="2">
        <v>4127.99</v>
      </c>
      <c r="O72" s="2">
        <v>13850</v>
      </c>
      <c r="P72" s="2">
        <v>16.91</v>
      </c>
      <c r="Q72" s="2">
        <v>151.22</v>
      </c>
      <c r="R72" s="4">
        <v>1.0499999999999999E-3</v>
      </c>
      <c r="S72" s="4">
        <v>-1.2E-4</v>
      </c>
      <c r="T72" s="4">
        <v>1.67E-2</v>
      </c>
      <c r="U72" s="2">
        <v>109.45</v>
      </c>
      <c r="V72" s="2">
        <v>129.94</v>
      </c>
      <c r="W72" s="3">
        <f>+V72/U72</f>
        <v>1.187208771128369</v>
      </c>
      <c r="X72" s="2">
        <v>150.24</v>
      </c>
      <c r="Y72" s="2">
        <v>59.7</v>
      </c>
    </row>
    <row r="73" spans="2:25" ht="12" customHeight="1" x14ac:dyDescent="0.15">
      <c r="B73" s="8">
        <v>44299</v>
      </c>
      <c r="C73" s="2">
        <v>29751.61</v>
      </c>
      <c r="D73" s="2">
        <v>17.100000000000001</v>
      </c>
      <c r="E73" s="2">
        <v>1958.55</v>
      </c>
      <c r="F73" s="2">
        <f>+C73/E73</f>
        <v>15.190630823823748</v>
      </c>
      <c r="G73" s="2">
        <v>1216.24</v>
      </c>
      <c r="H73" s="2">
        <v>3945.65</v>
      </c>
      <c r="I73" s="7">
        <v>2302822</v>
      </c>
      <c r="J73" s="6">
        <v>22.32</v>
      </c>
      <c r="K73" s="6">
        <v>1.32</v>
      </c>
      <c r="L73" s="5">
        <v>1.6199999999999999E-2</v>
      </c>
      <c r="M73" s="2">
        <v>33677.269999999997</v>
      </c>
      <c r="N73" s="2">
        <v>4141.59</v>
      </c>
      <c r="O73" s="2">
        <v>13996.1</v>
      </c>
      <c r="P73" s="2">
        <v>16.649999999999999</v>
      </c>
      <c r="Q73" s="2">
        <v>151.22999999999999</v>
      </c>
      <c r="R73" s="4">
        <v>1E-3</v>
      </c>
      <c r="S73" s="4">
        <v>-1.2999999999999999E-4</v>
      </c>
      <c r="T73" s="4">
        <v>1.6199999999999999E-2</v>
      </c>
      <c r="U73" s="2">
        <v>109.31</v>
      </c>
      <c r="V73" s="2">
        <v>130.11000000000001</v>
      </c>
      <c r="W73" s="3">
        <f>+V73/U73</f>
        <v>1.1902845119385235</v>
      </c>
      <c r="X73" s="2">
        <v>150.30000000000001</v>
      </c>
      <c r="Y73" s="2">
        <v>60.18</v>
      </c>
    </row>
    <row r="74" spans="2:25" ht="12" customHeight="1" x14ac:dyDescent="0.15">
      <c r="B74" s="8">
        <v>44300</v>
      </c>
      <c r="C74" s="2">
        <v>29620.99</v>
      </c>
      <c r="D74" s="2">
        <v>17.2</v>
      </c>
      <c r="E74" s="2">
        <v>1952.18</v>
      </c>
      <c r="F74" s="2">
        <f>+C74/E74</f>
        <v>15.173288323822598</v>
      </c>
      <c r="G74" s="2">
        <v>1235.1500000000001</v>
      </c>
      <c r="H74" s="2">
        <v>3945.9</v>
      </c>
      <c r="I74" s="7">
        <v>2253466</v>
      </c>
      <c r="J74" s="6">
        <v>22.18</v>
      </c>
      <c r="K74" s="6">
        <v>1.32</v>
      </c>
      <c r="L74" s="5">
        <v>1.6299999999999999E-2</v>
      </c>
      <c r="M74" s="2">
        <v>33730.89</v>
      </c>
      <c r="N74" s="2">
        <v>4124.66</v>
      </c>
      <c r="O74" s="2">
        <v>13857.84</v>
      </c>
      <c r="P74" s="2">
        <v>16.989999999999998</v>
      </c>
      <c r="Q74" s="2">
        <v>151.38999999999999</v>
      </c>
      <c r="R74" s="4">
        <v>8.4999999999999995E-4</v>
      </c>
      <c r="S74" s="4">
        <v>-1.2999999999999999E-4</v>
      </c>
      <c r="T74" s="4">
        <v>1.6299999999999999E-2</v>
      </c>
      <c r="U74" s="2">
        <v>108.99</v>
      </c>
      <c r="V74" s="2">
        <v>130.32</v>
      </c>
      <c r="W74" s="3">
        <f>+V74/U74</f>
        <v>1.1957060280759704</v>
      </c>
      <c r="X74" s="2">
        <v>150.22</v>
      </c>
      <c r="Y74" s="2">
        <v>62.76</v>
      </c>
    </row>
    <row r="75" spans="2:25" ht="12" customHeight="1" x14ac:dyDescent="0.15">
      <c r="B75" s="8">
        <v>44301</v>
      </c>
      <c r="C75" s="2">
        <v>29642.69</v>
      </c>
      <c r="D75" s="2">
        <v>16.8</v>
      </c>
      <c r="E75" s="2">
        <v>1959.13</v>
      </c>
      <c r="F75" s="2">
        <f>+C75/E75</f>
        <v>15.130537534517872</v>
      </c>
      <c r="G75" s="2">
        <v>1228.1400000000001</v>
      </c>
      <c r="H75" s="2">
        <v>3948.17</v>
      </c>
      <c r="I75" s="7">
        <v>2020009</v>
      </c>
      <c r="J75" s="6">
        <v>22.29</v>
      </c>
      <c r="K75" s="6">
        <v>1.32</v>
      </c>
      <c r="L75" s="5">
        <v>1.6299999999999999E-2</v>
      </c>
      <c r="M75" s="2">
        <v>34035.99</v>
      </c>
      <c r="N75" s="2">
        <v>4170.42</v>
      </c>
      <c r="O75" s="2">
        <v>14038.76</v>
      </c>
      <c r="P75" s="2">
        <v>16.57</v>
      </c>
      <c r="Q75" s="2">
        <v>151.34</v>
      </c>
      <c r="R75" s="4">
        <v>8.4999999999999995E-4</v>
      </c>
      <c r="S75" s="4">
        <v>-1E-4</v>
      </c>
      <c r="T75" s="4">
        <v>1.5800000000000002E-2</v>
      </c>
      <c r="U75" s="2">
        <v>108.81</v>
      </c>
      <c r="V75" s="2">
        <v>130.35</v>
      </c>
      <c r="W75" s="3">
        <f>+V75/U75</f>
        <v>1.197959746346843</v>
      </c>
      <c r="X75" s="2">
        <v>150.07</v>
      </c>
      <c r="Y75" s="2">
        <v>63.46</v>
      </c>
    </row>
    <row r="76" spans="2:25" ht="12" customHeight="1" x14ac:dyDescent="0.15">
      <c r="B76" s="8">
        <v>44302</v>
      </c>
      <c r="C76" s="2">
        <v>29683.37</v>
      </c>
      <c r="D76" s="2">
        <v>16.100000000000001</v>
      </c>
      <c r="E76" s="2">
        <v>1960.87</v>
      </c>
      <c r="F76" s="2">
        <f>+C76/E76</f>
        <v>15.137857175641425</v>
      </c>
      <c r="G76" s="2">
        <v>1250.47</v>
      </c>
      <c r="H76" s="2">
        <v>3954.53</v>
      </c>
      <c r="I76" s="7">
        <v>2055580</v>
      </c>
      <c r="J76" s="6">
        <v>22.24</v>
      </c>
      <c r="K76" s="6">
        <v>1.32</v>
      </c>
      <c r="L76" s="5">
        <v>1.6199999999999999E-2</v>
      </c>
      <c r="M76" s="2">
        <v>34200.67</v>
      </c>
      <c r="N76" s="2">
        <v>4185.47</v>
      </c>
      <c r="O76" s="2">
        <v>14052.34</v>
      </c>
      <c r="P76" s="2">
        <v>16.25</v>
      </c>
      <c r="Q76" s="2">
        <v>151.36000000000001</v>
      </c>
      <c r="R76" s="4">
        <v>8.4999999999999995E-4</v>
      </c>
      <c r="S76" s="4">
        <v>-1.3999999999999999E-4</v>
      </c>
      <c r="T76" s="4">
        <v>1.5800000000000002E-2</v>
      </c>
      <c r="U76" s="2">
        <v>108.89</v>
      </c>
      <c r="V76" s="2">
        <v>130.53</v>
      </c>
      <c r="W76" s="3">
        <f>+V76/U76</f>
        <v>1.198732665993204</v>
      </c>
      <c r="X76" s="2">
        <v>149.69999999999999</v>
      </c>
      <c r="Y76" s="2">
        <v>63.13</v>
      </c>
    </row>
    <row r="77" spans="2:25" ht="12" customHeight="1" x14ac:dyDescent="0.15">
      <c r="B77" s="8">
        <v>44305</v>
      </c>
      <c r="C77" s="2">
        <v>29685.37</v>
      </c>
      <c r="D77" s="2">
        <v>14.3</v>
      </c>
      <c r="E77" s="2">
        <v>1956.56</v>
      </c>
      <c r="F77" s="2">
        <f>+C77/E77</f>
        <v>15.172225743141023</v>
      </c>
      <c r="G77" s="2">
        <v>1257.1600000000001</v>
      </c>
      <c r="H77" s="2">
        <v>3957.12</v>
      </c>
      <c r="I77" s="7">
        <v>2060148</v>
      </c>
      <c r="J77" s="6">
        <v>22.2</v>
      </c>
      <c r="K77" s="6">
        <v>1.32</v>
      </c>
      <c r="L77" s="5">
        <v>1.6199999999999999E-2</v>
      </c>
      <c r="M77" s="2">
        <v>34077.629999999997</v>
      </c>
      <c r="N77" s="2">
        <v>4163.26</v>
      </c>
      <c r="O77" s="2">
        <v>13914.77</v>
      </c>
      <c r="P77" s="2">
        <v>17.29</v>
      </c>
      <c r="Q77" s="2">
        <v>151.43</v>
      </c>
      <c r="R77" s="4">
        <v>8.0000000000000004E-4</v>
      </c>
      <c r="S77" s="4">
        <v>-1.2999999999999999E-4</v>
      </c>
      <c r="T77" s="4">
        <v>1.6E-2</v>
      </c>
      <c r="U77" s="2">
        <v>108.21</v>
      </c>
      <c r="V77" s="2">
        <v>130.06</v>
      </c>
      <c r="W77" s="3">
        <f>+V77/U77</f>
        <v>1.201922188337492</v>
      </c>
      <c r="X77" s="2">
        <v>150.11000000000001</v>
      </c>
      <c r="Y77" s="2">
        <v>63.38</v>
      </c>
    </row>
    <row r="78" spans="2:25" ht="12" customHeight="1" x14ac:dyDescent="0.15">
      <c r="B78" s="8">
        <v>44306</v>
      </c>
      <c r="C78" s="2">
        <v>29100.38</v>
      </c>
      <c r="D78" s="2">
        <v>15.8</v>
      </c>
      <c r="E78" s="2">
        <v>1926.25</v>
      </c>
      <c r="F78" s="2">
        <f>+C78/E78</f>
        <v>15.107270603504219</v>
      </c>
      <c r="G78" s="2">
        <v>1244.79</v>
      </c>
      <c r="H78" s="2">
        <v>3942.97</v>
      </c>
      <c r="I78" s="7">
        <v>2386637</v>
      </c>
      <c r="J78" s="6">
        <v>21.85</v>
      </c>
      <c r="K78" s="6">
        <v>1.3</v>
      </c>
      <c r="L78" s="5">
        <v>1.66E-2</v>
      </c>
      <c r="M78" s="2">
        <v>33821.300000000003</v>
      </c>
      <c r="N78" s="2">
        <v>4134.9399999999996</v>
      </c>
      <c r="O78" s="2">
        <v>13786.27</v>
      </c>
      <c r="P78" s="22">
        <v>18.68</v>
      </c>
      <c r="Q78" s="2">
        <v>151.38</v>
      </c>
      <c r="R78" s="4">
        <v>8.0000000000000004E-4</v>
      </c>
      <c r="S78" s="4">
        <v>-1.2999999999999999E-4</v>
      </c>
      <c r="T78" s="4">
        <v>1.5599999999999999E-2</v>
      </c>
      <c r="U78" s="2">
        <v>108.4</v>
      </c>
      <c r="V78" s="2">
        <v>130.83000000000001</v>
      </c>
      <c r="W78" s="3">
        <f>+V78/U78</f>
        <v>1.2069188191881919</v>
      </c>
      <c r="X78" s="2">
        <v>151.61000000000001</v>
      </c>
      <c r="Y78" s="2">
        <v>62.44</v>
      </c>
    </row>
    <row r="79" spans="2:25" ht="12" customHeight="1" x14ac:dyDescent="0.15">
      <c r="B79" s="8">
        <v>44307</v>
      </c>
      <c r="C79" s="2">
        <v>28508.55</v>
      </c>
      <c r="D79" s="2">
        <v>15.8</v>
      </c>
      <c r="E79" s="2">
        <v>1888.18</v>
      </c>
      <c r="F79" s="2">
        <f>+C79/E79</f>
        <v>15.09842811596352</v>
      </c>
      <c r="G79" s="2">
        <v>1204.23</v>
      </c>
      <c r="H79" s="2">
        <v>3882.68</v>
      </c>
      <c r="I79" s="7">
        <v>2646209</v>
      </c>
      <c r="J79" s="6">
        <v>21.39</v>
      </c>
      <c r="K79" s="6">
        <v>1.27</v>
      </c>
      <c r="L79" s="5">
        <v>1.7000000000000001E-2</v>
      </c>
      <c r="M79" s="2">
        <v>34137.31</v>
      </c>
      <c r="N79" s="2">
        <v>4173.42</v>
      </c>
      <c r="O79" s="2">
        <v>13950.22</v>
      </c>
      <c r="P79" s="2">
        <v>17.5</v>
      </c>
      <c r="Q79" s="2">
        <v>151.55000000000001</v>
      </c>
      <c r="R79" s="4">
        <v>6.9999999999999999E-4</v>
      </c>
      <c r="S79" s="4">
        <v>-1.2999999999999999E-4</v>
      </c>
      <c r="T79" s="4">
        <v>1.55E-2</v>
      </c>
      <c r="U79" s="2">
        <v>108.22</v>
      </c>
      <c r="V79" s="2">
        <v>129.97999999999999</v>
      </c>
      <c r="W79" s="3">
        <f>+V79/U79</f>
        <v>1.2010718905932358</v>
      </c>
      <c r="X79" s="2">
        <v>150.82</v>
      </c>
      <c r="Y79" s="2">
        <v>61.07</v>
      </c>
    </row>
    <row r="80" spans="2:25" ht="12" customHeight="1" x14ac:dyDescent="0.15">
      <c r="B80" s="8">
        <v>44308</v>
      </c>
      <c r="C80" s="2">
        <v>29188.17</v>
      </c>
      <c r="D80" s="2">
        <v>17.399999999999999</v>
      </c>
      <c r="E80" s="2">
        <v>1922.5</v>
      </c>
      <c r="F80" s="2">
        <f>+C80/E80</f>
        <v>15.18240312093628</v>
      </c>
      <c r="G80" s="2">
        <v>1226.76</v>
      </c>
      <c r="H80" s="2">
        <v>3912.65</v>
      </c>
      <c r="I80" s="7">
        <v>2274687</v>
      </c>
      <c r="J80" s="6">
        <v>21.8</v>
      </c>
      <c r="K80" s="6">
        <v>1.3</v>
      </c>
      <c r="L80" s="5">
        <v>1.66E-2</v>
      </c>
      <c r="M80" s="2">
        <v>33815.9</v>
      </c>
      <c r="N80" s="2">
        <v>4134.9799999999996</v>
      </c>
      <c r="O80" s="2">
        <v>13818.41</v>
      </c>
      <c r="P80" s="22">
        <v>18.71</v>
      </c>
      <c r="Q80" s="2">
        <v>151.59</v>
      </c>
      <c r="R80" s="4">
        <v>6.4999999999999997E-4</v>
      </c>
      <c r="S80" s="4">
        <v>-1.2999999999999999E-4</v>
      </c>
      <c r="T80" s="4">
        <v>1.54E-2</v>
      </c>
      <c r="U80" s="2">
        <v>107.9</v>
      </c>
      <c r="V80" s="2">
        <v>129.94999999999999</v>
      </c>
      <c r="W80" s="3">
        <f>+V80/U80</f>
        <v>1.2043558850787766</v>
      </c>
      <c r="X80" s="2">
        <v>150.19</v>
      </c>
      <c r="Y80" s="2">
        <v>61.43</v>
      </c>
    </row>
    <row r="81" spans="2:25" ht="12" customHeight="1" x14ac:dyDescent="0.15">
      <c r="B81" s="8">
        <v>44309</v>
      </c>
      <c r="C81" s="2">
        <v>29020.63</v>
      </c>
      <c r="D81" s="2">
        <v>16.600000000000001</v>
      </c>
      <c r="E81" s="2">
        <v>1914.98</v>
      </c>
      <c r="F81" s="2">
        <f>+C81/E81</f>
        <v>15.154534251010455</v>
      </c>
      <c r="G81" s="2">
        <v>1212.23</v>
      </c>
      <c r="H81" s="2">
        <v>3901.69</v>
      </c>
      <c r="I81" s="7">
        <v>2004409</v>
      </c>
      <c r="J81" s="6">
        <v>21.72</v>
      </c>
      <c r="K81" s="6">
        <v>1.29</v>
      </c>
      <c r="L81" s="5">
        <v>1.66E-2</v>
      </c>
      <c r="M81" s="2">
        <v>34043.49</v>
      </c>
      <c r="N81" s="2">
        <v>4180.17</v>
      </c>
      <c r="O81" s="2">
        <v>14016.81</v>
      </c>
      <c r="P81" s="2">
        <v>17.309999999999999</v>
      </c>
      <c r="Q81" s="2">
        <v>151.56</v>
      </c>
      <c r="R81" s="4">
        <v>6.4999999999999997E-4</v>
      </c>
      <c r="S81" s="4">
        <v>-1.2E-4</v>
      </c>
      <c r="T81" s="4">
        <v>1.55E-2</v>
      </c>
      <c r="U81" s="2">
        <v>107.91</v>
      </c>
      <c r="V81" s="2">
        <v>130.07</v>
      </c>
      <c r="W81" s="3">
        <f>+V81/U81</f>
        <v>1.2053563154480584</v>
      </c>
      <c r="X81" s="2">
        <v>149.87</v>
      </c>
      <c r="Y81" s="2">
        <v>62.14</v>
      </c>
    </row>
    <row r="82" spans="2:25" ht="12" customHeight="1" x14ac:dyDescent="0.15">
      <c r="B82" s="8">
        <v>44312</v>
      </c>
      <c r="C82" s="2">
        <v>29126.23</v>
      </c>
      <c r="D82" s="2">
        <v>16.5</v>
      </c>
      <c r="E82" s="2">
        <v>1918.15</v>
      </c>
      <c r="F82" s="2">
        <f>+C82/E82</f>
        <v>15.184542397622709</v>
      </c>
      <c r="G82" s="2">
        <v>1220.52</v>
      </c>
      <c r="H82" s="2">
        <v>3915.61</v>
      </c>
      <c r="I82" s="7">
        <v>2087401</v>
      </c>
      <c r="J82" s="6">
        <v>21.48</v>
      </c>
      <c r="K82" s="6">
        <v>1.29</v>
      </c>
      <c r="L82" s="5">
        <v>1.6500000000000001E-2</v>
      </c>
      <c r="M82" s="2">
        <v>33981.57</v>
      </c>
      <c r="N82" s="2">
        <v>4187.62</v>
      </c>
      <c r="O82" s="2">
        <v>14138.78</v>
      </c>
      <c r="P82" s="2">
        <v>17.64</v>
      </c>
      <c r="Q82" s="2">
        <v>151.47999999999999</v>
      </c>
      <c r="R82" s="4">
        <v>6.9999999999999999E-4</v>
      </c>
      <c r="S82" s="4">
        <v>-1.2E-4</v>
      </c>
      <c r="T82" s="4">
        <v>1.5699999999999999E-2</v>
      </c>
      <c r="U82" s="2">
        <v>107.71</v>
      </c>
      <c r="V82" s="2">
        <v>130.30000000000001</v>
      </c>
      <c r="W82" s="3">
        <f>+V82/U82</f>
        <v>1.2097298300993411</v>
      </c>
      <c r="X82" s="2">
        <v>149.99</v>
      </c>
      <c r="Y82" s="2">
        <v>61.91</v>
      </c>
    </row>
    <row r="83" spans="2:25" ht="12" customHeight="1" x14ac:dyDescent="0.15">
      <c r="B83" s="8">
        <v>44313</v>
      </c>
      <c r="C83" s="2">
        <v>28991.89</v>
      </c>
      <c r="D83" s="2">
        <v>16.5</v>
      </c>
      <c r="E83" s="2">
        <v>1903.55</v>
      </c>
      <c r="F83" s="2">
        <f>+C83/E83</f>
        <v>15.230432612749862</v>
      </c>
      <c r="G83" s="2">
        <v>1221.6500000000001</v>
      </c>
      <c r="H83" s="2">
        <v>3912.34</v>
      </c>
      <c r="I83" s="7">
        <v>2440980</v>
      </c>
      <c r="J83" s="6">
        <v>21.26</v>
      </c>
      <c r="K83" s="6">
        <v>1.29</v>
      </c>
      <c r="L83" s="5">
        <v>1.66E-2</v>
      </c>
      <c r="M83" s="2">
        <v>33984.93</v>
      </c>
      <c r="N83" s="2">
        <v>4186.72</v>
      </c>
      <c r="O83" s="2">
        <v>14090.22</v>
      </c>
      <c r="P83" s="2">
        <v>17.559999999999999</v>
      </c>
      <c r="Q83" s="2">
        <v>151.44999999999999</v>
      </c>
      <c r="R83" s="4">
        <v>8.0000000000000004E-4</v>
      </c>
      <c r="S83" s="4">
        <v>-1.2999999999999999E-4</v>
      </c>
      <c r="T83" s="12">
        <v>1.6199999999999999E-2</v>
      </c>
      <c r="U83" s="2">
        <v>108.33</v>
      </c>
      <c r="V83" s="2">
        <v>130.76</v>
      </c>
      <c r="W83" s="3">
        <f>+V83/U83</f>
        <v>1.2070525246930675</v>
      </c>
      <c r="X83" s="2">
        <v>150.4</v>
      </c>
      <c r="Y83" s="2">
        <v>63.08</v>
      </c>
    </row>
    <row r="84" spans="2:25" ht="12" customHeight="1" x14ac:dyDescent="0.15">
      <c r="B84" s="8">
        <v>44314</v>
      </c>
      <c r="C84" s="2">
        <v>29053.97</v>
      </c>
      <c r="D84" s="2">
        <v>16.3</v>
      </c>
      <c r="E84" s="2">
        <v>1909.06</v>
      </c>
      <c r="F84" s="2">
        <f>+C84/E84</f>
        <v>15.218992593213414</v>
      </c>
      <c r="G84" s="2">
        <v>1211.31</v>
      </c>
      <c r="H84" s="2">
        <v>3906.06</v>
      </c>
      <c r="I84" s="7">
        <v>2702536</v>
      </c>
      <c r="J84" s="6">
        <v>21.25</v>
      </c>
      <c r="K84" s="6">
        <v>1.29</v>
      </c>
      <c r="L84" s="5">
        <v>1.66E-2</v>
      </c>
      <c r="M84" s="2">
        <v>33820.379999999997</v>
      </c>
      <c r="N84" s="2">
        <v>4183.18</v>
      </c>
      <c r="O84" s="2">
        <v>14051.03</v>
      </c>
      <c r="P84" s="2">
        <v>17.28</v>
      </c>
      <c r="Q84" s="2">
        <v>151.32</v>
      </c>
      <c r="R84" s="4">
        <v>8.9999999999999998E-4</v>
      </c>
      <c r="S84" s="4">
        <v>-1.3999999999999999E-4</v>
      </c>
      <c r="T84" s="4">
        <v>1.61E-2</v>
      </c>
      <c r="U84" s="2">
        <v>109.01</v>
      </c>
      <c r="V84" s="2">
        <v>131.61000000000001</v>
      </c>
      <c r="W84" s="3">
        <f>+V84/U84</f>
        <v>1.2073204293184112</v>
      </c>
      <c r="X84" s="2">
        <v>151.22999999999999</v>
      </c>
      <c r="Y84" s="2">
        <v>63.86</v>
      </c>
    </row>
    <row r="85" spans="2:25" ht="12" customHeight="1" x14ac:dyDescent="0.15">
      <c r="B85" s="8">
        <v>44315</v>
      </c>
      <c r="C85" s="14">
        <v>29053.97</v>
      </c>
      <c r="D85" s="14">
        <v>16.3</v>
      </c>
      <c r="E85" s="14">
        <v>1909.06</v>
      </c>
      <c r="F85" s="14">
        <f>+C85/E85</f>
        <v>15.218992593213414</v>
      </c>
      <c r="G85" s="14">
        <v>1211.31</v>
      </c>
      <c r="H85" s="14">
        <v>3906.06</v>
      </c>
      <c r="I85" s="17">
        <v>2702536</v>
      </c>
      <c r="J85" s="16">
        <v>21.25</v>
      </c>
      <c r="K85" s="16">
        <v>1.29</v>
      </c>
      <c r="L85" s="15">
        <v>1.66E-2</v>
      </c>
      <c r="M85" s="2">
        <v>34060.36</v>
      </c>
      <c r="N85" s="2">
        <v>4211.47</v>
      </c>
      <c r="O85" s="2">
        <v>14082.55</v>
      </c>
      <c r="P85" s="2">
        <v>17.61</v>
      </c>
      <c r="Q85" s="14">
        <v>151.32</v>
      </c>
      <c r="R85" s="13">
        <v>8.9999999999999998E-4</v>
      </c>
      <c r="S85" s="13">
        <v>-1.3999999999999999E-4</v>
      </c>
      <c r="T85" s="4">
        <v>1.6500000000000001E-2</v>
      </c>
      <c r="U85" s="2">
        <v>108.55</v>
      </c>
      <c r="V85" s="2">
        <f>+U85*1.212</f>
        <v>131.5626</v>
      </c>
      <c r="W85" s="3">
        <f>+V85/U85</f>
        <v>1.212</v>
      </c>
      <c r="X85" s="2">
        <f>108.55*1.3935</f>
        <v>151.26442499999999</v>
      </c>
      <c r="Y85" s="2">
        <v>64.45</v>
      </c>
    </row>
    <row r="86" spans="2:25" ht="12" customHeight="1" x14ac:dyDescent="0.15">
      <c r="B86" s="8">
        <v>44316</v>
      </c>
      <c r="C86" s="2">
        <v>28812.63</v>
      </c>
      <c r="D86" s="2">
        <v>16.3</v>
      </c>
      <c r="E86" s="2">
        <v>1898.24</v>
      </c>
      <c r="F86" s="2">
        <f>+C86/E86</f>
        <v>15.178602284221174</v>
      </c>
      <c r="G86" s="2">
        <v>1201.77</v>
      </c>
      <c r="H86" s="2">
        <v>3895.2</v>
      </c>
      <c r="I86" s="7">
        <v>3110470</v>
      </c>
      <c r="J86" s="6">
        <v>20.420000000000002</v>
      </c>
      <c r="K86" s="6">
        <v>1.27</v>
      </c>
      <c r="L86" s="5">
        <v>1.6899999999999998E-2</v>
      </c>
      <c r="M86" s="2">
        <v>33874.85</v>
      </c>
      <c r="N86" s="2">
        <v>4181.17</v>
      </c>
      <c r="O86" s="2">
        <v>13962.68</v>
      </c>
      <c r="P86" s="2">
        <v>18.61</v>
      </c>
      <c r="Q86" s="2">
        <v>151.34</v>
      </c>
      <c r="R86" s="4">
        <v>8.9999999999999998E-4</v>
      </c>
      <c r="S86" s="4">
        <v>-1.7000000000000001E-4</v>
      </c>
      <c r="T86" s="4">
        <v>1.6299999999999999E-2</v>
      </c>
      <c r="U86" s="2">
        <v>108.88</v>
      </c>
      <c r="V86" s="2">
        <v>131.77000000000001</v>
      </c>
      <c r="W86" s="3">
        <f>+V86/U86</f>
        <v>1.2102314474650993</v>
      </c>
      <c r="X86" s="2">
        <v>151.44999999999999</v>
      </c>
      <c r="Y86" s="2">
        <v>63.58</v>
      </c>
    </row>
    <row r="87" spans="2:25" ht="12" customHeight="1" x14ac:dyDescent="0.15">
      <c r="B87" s="8">
        <v>44319</v>
      </c>
      <c r="C87" s="14">
        <v>28812.63</v>
      </c>
      <c r="D87" s="14">
        <v>16.3</v>
      </c>
      <c r="E87" s="14">
        <v>1898.24</v>
      </c>
      <c r="F87" s="14">
        <f>+C87/E87</f>
        <v>15.178602284221174</v>
      </c>
      <c r="G87" s="14">
        <v>1201.77</v>
      </c>
      <c r="H87" s="14">
        <v>3895.2</v>
      </c>
      <c r="I87" s="17">
        <v>3110470</v>
      </c>
      <c r="J87" s="16">
        <v>20.420000000000002</v>
      </c>
      <c r="K87" s="16">
        <v>1.27</v>
      </c>
      <c r="L87" s="15">
        <v>1.6899999999999998E-2</v>
      </c>
      <c r="M87" s="2">
        <v>34113.230000000003</v>
      </c>
      <c r="N87" s="2">
        <v>4192.66</v>
      </c>
      <c r="O87" s="2">
        <v>13895.12</v>
      </c>
      <c r="P87" s="2">
        <v>18.309999999999999</v>
      </c>
      <c r="Q87" s="14">
        <v>151.34</v>
      </c>
      <c r="R87" s="13">
        <v>8.9999999999999998E-4</v>
      </c>
      <c r="S87" s="13">
        <v>-1.7000000000000001E-4</v>
      </c>
      <c r="T87" s="4">
        <v>1.6E-2</v>
      </c>
      <c r="U87" s="2">
        <v>109.04</v>
      </c>
      <c r="V87" s="2">
        <v>131.52000000000001</v>
      </c>
      <c r="W87" s="3">
        <f>+V87/U87</f>
        <v>1.2061628760088041</v>
      </c>
      <c r="X87" s="2">
        <f>+V87/0.8673</f>
        <v>151.64303009339332</v>
      </c>
      <c r="Y87" s="2">
        <v>64.599999999999994</v>
      </c>
    </row>
    <row r="88" spans="2:25" ht="12" customHeight="1" x14ac:dyDescent="0.15">
      <c r="B88" s="8">
        <v>44320</v>
      </c>
      <c r="C88" s="14">
        <v>28812.63</v>
      </c>
      <c r="D88" s="14">
        <v>16.3</v>
      </c>
      <c r="E88" s="14">
        <v>1898.24</v>
      </c>
      <c r="F88" s="14">
        <f>+C88/E88</f>
        <v>15.178602284221174</v>
      </c>
      <c r="G88" s="14">
        <v>1201.77</v>
      </c>
      <c r="H88" s="14">
        <v>3895.2</v>
      </c>
      <c r="I88" s="17">
        <v>3110470</v>
      </c>
      <c r="J88" s="16">
        <v>20.420000000000002</v>
      </c>
      <c r="K88" s="16">
        <v>1.27</v>
      </c>
      <c r="L88" s="15">
        <v>1.6899999999999998E-2</v>
      </c>
      <c r="M88" s="2">
        <v>34133.03</v>
      </c>
      <c r="N88" s="2">
        <v>4164.66</v>
      </c>
      <c r="O88" s="2">
        <v>13633.5</v>
      </c>
      <c r="P88" s="2">
        <v>19.48</v>
      </c>
      <c r="Q88" s="14">
        <v>151.34</v>
      </c>
      <c r="R88" s="13">
        <v>8.9999999999999998E-4</v>
      </c>
      <c r="S88" s="13">
        <v>-1.7000000000000001E-4</v>
      </c>
      <c r="T88" s="4">
        <v>1.5900000000000001E-2</v>
      </c>
      <c r="U88" s="2">
        <v>109.33</v>
      </c>
      <c r="V88" s="2">
        <v>131.34</v>
      </c>
      <c r="W88" s="3">
        <f>+V88/U88</f>
        <v>1.2013171133266258</v>
      </c>
      <c r="X88" s="2">
        <f>+V88/0.8673</f>
        <v>151.43548945001731</v>
      </c>
      <c r="Y88" s="2">
        <v>65.69</v>
      </c>
    </row>
    <row r="89" spans="2:25" ht="12" customHeight="1" x14ac:dyDescent="0.15">
      <c r="B89" s="8">
        <v>44321</v>
      </c>
      <c r="C89" s="14">
        <v>28812.63</v>
      </c>
      <c r="D89" s="14">
        <v>16.3</v>
      </c>
      <c r="E89" s="14">
        <v>1898.24</v>
      </c>
      <c r="F89" s="14">
        <f>+C89/E89</f>
        <v>15.178602284221174</v>
      </c>
      <c r="G89" s="14">
        <v>1201.77</v>
      </c>
      <c r="H89" s="14">
        <v>3895.2</v>
      </c>
      <c r="I89" s="17">
        <v>3110470</v>
      </c>
      <c r="J89" s="16">
        <v>20.420000000000002</v>
      </c>
      <c r="K89" s="16">
        <v>1.27</v>
      </c>
      <c r="L89" s="15">
        <v>1.6899999999999998E-2</v>
      </c>
      <c r="M89" s="2">
        <v>34230.339999999997</v>
      </c>
      <c r="N89" s="2">
        <v>4167.59</v>
      </c>
      <c r="O89" s="2">
        <v>13582.43</v>
      </c>
      <c r="P89" s="2">
        <v>19.149999999999999</v>
      </c>
      <c r="Q89" s="14">
        <v>151.34</v>
      </c>
      <c r="R89" s="13">
        <v>8.9999999999999998E-4</v>
      </c>
      <c r="S89" s="13">
        <v>-1.7000000000000001E-4</v>
      </c>
      <c r="T89" s="4">
        <v>1.5699999999999999E-2</v>
      </c>
      <c r="U89" s="2">
        <v>109.2</v>
      </c>
      <c r="V89" s="2">
        <v>131.1</v>
      </c>
      <c r="W89" s="3">
        <f>+V89/U89</f>
        <v>1.2005494505494505</v>
      </c>
      <c r="X89" s="2">
        <f>+V89/0.8635</f>
        <v>151.8239722061378</v>
      </c>
      <c r="Y89" s="2">
        <v>65.63</v>
      </c>
    </row>
    <row r="90" spans="2:25" ht="12" customHeight="1" x14ac:dyDescent="0.15">
      <c r="B90" s="8">
        <v>44322</v>
      </c>
      <c r="C90" s="2">
        <v>29331.37</v>
      </c>
      <c r="D90" s="2">
        <v>16.600000000000001</v>
      </c>
      <c r="E90" s="2">
        <v>1927.4</v>
      </c>
      <c r="F90" s="2">
        <f>+C90/E90</f>
        <v>15.218102106464666</v>
      </c>
      <c r="G90" s="2">
        <v>1183.8399999999999</v>
      </c>
      <c r="H90" s="2">
        <v>3898.61</v>
      </c>
      <c r="I90" s="7">
        <v>3380701</v>
      </c>
      <c r="J90" s="6">
        <v>19.3</v>
      </c>
      <c r="K90" s="6">
        <v>1.29</v>
      </c>
      <c r="L90" s="5">
        <v>1.72E-2</v>
      </c>
      <c r="M90" s="2">
        <v>34548.53</v>
      </c>
      <c r="N90" s="2">
        <v>4201.62</v>
      </c>
      <c r="O90" s="2">
        <v>13632.84</v>
      </c>
      <c r="P90" s="2">
        <v>18.39</v>
      </c>
      <c r="Q90" s="2">
        <v>151.41999999999999</v>
      </c>
      <c r="R90" s="4">
        <v>8.4999999999999995E-4</v>
      </c>
      <c r="S90" s="4">
        <v>-1.6000000000000001E-4</v>
      </c>
      <c r="T90" s="4">
        <v>1.5699999999999999E-2</v>
      </c>
      <c r="U90" s="2">
        <v>109.33</v>
      </c>
      <c r="V90" s="2">
        <v>131.46</v>
      </c>
      <c r="W90" s="3">
        <f>+V90/U90</f>
        <v>1.2024147077654808</v>
      </c>
      <c r="X90" s="2">
        <v>152.02000000000001</v>
      </c>
      <c r="Y90" s="2">
        <v>64.91</v>
      </c>
    </row>
    <row r="91" spans="2:25" ht="12" customHeight="1" x14ac:dyDescent="0.15">
      <c r="B91" s="8">
        <v>44323</v>
      </c>
      <c r="C91" s="2">
        <v>29357.82</v>
      </c>
      <c r="D91" s="2">
        <v>16.399999999999999</v>
      </c>
      <c r="E91" s="2">
        <v>1933.05</v>
      </c>
      <c r="F91" s="2">
        <f>+C91/E91</f>
        <v>15.187305036082874</v>
      </c>
      <c r="G91" s="2">
        <v>1162.1600000000001</v>
      </c>
      <c r="H91" s="2">
        <v>3915.57</v>
      </c>
      <c r="I91" s="7">
        <v>2544633</v>
      </c>
      <c r="J91" s="6">
        <v>19.309999999999999</v>
      </c>
      <c r="K91" s="6">
        <v>1.29</v>
      </c>
      <c r="L91" s="5">
        <v>1.7100000000000001E-2</v>
      </c>
      <c r="M91" s="2">
        <v>34777.760000000002</v>
      </c>
      <c r="N91" s="2">
        <v>4232.6000000000004</v>
      </c>
      <c r="O91" s="2">
        <v>13752.24</v>
      </c>
      <c r="P91" s="2">
        <v>16.690000000000001</v>
      </c>
      <c r="Q91" s="2">
        <v>151.44</v>
      </c>
      <c r="R91" s="4">
        <v>8.0000000000000004E-4</v>
      </c>
      <c r="S91" s="4">
        <v>-1.6000000000000001E-4</v>
      </c>
      <c r="T91" s="4">
        <v>1.5800000000000002E-2</v>
      </c>
      <c r="U91" s="2">
        <v>109.14</v>
      </c>
      <c r="V91" s="2">
        <v>131.80000000000001</v>
      </c>
      <c r="W91" s="3">
        <f>+V91/U91</f>
        <v>1.207623236210372</v>
      </c>
      <c r="X91" s="2">
        <v>151.96</v>
      </c>
      <c r="Y91" s="2">
        <v>64.849999999999994</v>
      </c>
    </row>
    <row r="92" spans="2:25" ht="12" customHeight="1" x14ac:dyDescent="0.15">
      <c r="B92" s="8">
        <v>44326</v>
      </c>
      <c r="C92" s="2">
        <v>29518.34</v>
      </c>
      <c r="D92" s="2">
        <v>15.8</v>
      </c>
      <c r="E92" s="2">
        <v>1952.27</v>
      </c>
      <c r="F92" s="2">
        <f>+C92/E92</f>
        <v>15.12000901514647</v>
      </c>
      <c r="G92" s="2">
        <v>1157.42</v>
      </c>
      <c r="H92" s="2">
        <v>3917.5</v>
      </c>
      <c r="I92" s="7">
        <v>2464164</v>
      </c>
      <c r="J92" s="6">
        <v>18.48</v>
      </c>
      <c r="K92" s="6">
        <v>1.3</v>
      </c>
      <c r="L92" s="5">
        <v>1.7000000000000001E-2</v>
      </c>
      <c r="M92" s="2">
        <v>34742.82</v>
      </c>
      <c r="N92" s="2">
        <v>4188.43</v>
      </c>
      <c r="O92" s="2">
        <v>13401.86</v>
      </c>
      <c r="P92" s="2">
        <v>19.66</v>
      </c>
      <c r="Q92" s="2">
        <v>151.4</v>
      </c>
      <c r="R92" s="4">
        <v>8.0000000000000004E-4</v>
      </c>
      <c r="S92" s="4">
        <v>-1.6000000000000001E-4</v>
      </c>
      <c r="T92" s="4">
        <v>1.6E-2</v>
      </c>
      <c r="U92" s="2">
        <v>108.91</v>
      </c>
      <c r="V92" s="2">
        <v>132.30000000000001</v>
      </c>
      <c r="W92" s="3">
        <f>+V92/U92</f>
        <v>1.2147644844366909</v>
      </c>
      <c r="X92" s="2">
        <v>153.31</v>
      </c>
      <c r="Y92" s="2">
        <v>64.92</v>
      </c>
    </row>
    <row r="93" spans="2:25" ht="12" customHeight="1" x14ac:dyDescent="0.15">
      <c r="B93" s="8">
        <v>44327</v>
      </c>
      <c r="C93" s="2">
        <v>28608.59</v>
      </c>
      <c r="D93" s="2">
        <v>19.3</v>
      </c>
      <c r="E93" s="2">
        <v>1905.92</v>
      </c>
      <c r="F93" s="2">
        <f>+C93/E93</f>
        <v>15.010383436870383</v>
      </c>
      <c r="G93" s="2">
        <v>1117.3499999999999</v>
      </c>
      <c r="H93" s="2">
        <v>3889.66</v>
      </c>
      <c r="I93" s="7">
        <v>2956769</v>
      </c>
      <c r="J93" s="6">
        <v>17.77</v>
      </c>
      <c r="K93" s="6">
        <v>1.26</v>
      </c>
      <c r="L93" s="5">
        <v>1.77E-2</v>
      </c>
      <c r="M93" s="2">
        <v>34269.160000000003</v>
      </c>
      <c r="N93" s="2">
        <v>4152.1000000000004</v>
      </c>
      <c r="O93" s="2">
        <v>13389.43</v>
      </c>
      <c r="P93" s="2">
        <v>21.84</v>
      </c>
      <c r="Q93" s="2">
        <v>151.47</v>
      </c>
      <c r="R93" s="4">
        <v>7.5000000000000002E-4</v>
      </c>
      <c r="S93" s="4">
        <v>-1.4999999999999999E-4</v>
      </c>
      <c r="T93" s="4">
        <v>1.6199999999999999E-2</v>
      </c>
      <c r="U93" s="2">
        <v>108.94</v>
      </c>
      <c r="V93" s="2">
        <v>132.27000000000001</v>
      </c>
      <c r="W93" s="3">
        <f>+V93/U93</f>
        <v>1.2141545805030294</v>
      </c>
      <c r="X93" s="2">
        <v>153.88</v>
      </c>
      <c r="Y93" s="2">
        <v>65.28</v>
      </c>
    </row>
    <row r="94" spans="2:25" ht="12" customHeight="1" x14ac:dyDescent="0.15">
      <c r="B94" s="8">
        <v>44328</v>
      </c>
      <c r="C94" s="2">
        <v>28147.51</v>
      </c>
      <c r="D94" s="2">
        <v>20.100000000000001</v>
      </c>
      <c r="E94" s="2">
        <v>1877.95</v>
      </c>
      <c r="F94" s="22">
        <f>+C94/E94</f>
        <v>14.988423546952793</v>
      </c>
      <c r="G94" s="2">
        <v>1095.8499999999999</v>
      </c>
      <c r="H94" s="2">
        <v>3843.01</v>
      </c>
      <c r="I94" s="7">
        <v>3401402</v>
      </c>
      <c r="J94" s="6">
        <v>16.7</v>
      </c>
      <c r="K94" s="6">
        <v>1.24</v>
      </c>
      <c r="L94" s="5">
        <v>1.8100000000000002E-2</v>
      </c>
      <c r="M94" s="2">
        <v>33587.660000000003</v>
      </c>
      <c r="N94" s="2">
        <v>4063.04</v>
      </c>
      <c r="O94" s="2">
        <v>13031.68</v>
      </c>
      <c r="P94" s="2">
        <v>27.59</v>
      </c>
      <c r="Q94" s="2">
        <v>151.41</v>
      </c>
      <c r="R94" s="4">
        <v>8.0000000000000004E-4</v>
      </c>
      <c r="S94" s="4">
        <v>-1.6000000000000001E-4</v>
      </c>
      <c r="T94" s="12">
        <v>1.6899999999999998E-2</v>
      </c>
      <c r="U94" s="2">
        <v>108.79</v>
      </c>
      <c r="V94" s="2">
        <v>132</v>
      </c>
      <c r="W94" s="3">
        <f>+V94/U94</f>
        <v>1.2133468149646107</v>
      </c>
      <c r="X94" s="2">
        <v>153.78</v>
      </c>
      <c r="Y94" s="2">
        <v>66.08</v>
      </c>
    </row>
    <row r="95" spans="2:25" ht="12" customHeight="1" x14ac:dyDescent="0.15">
      <c r="B95" s="8">
        <v>44329</v>
      </c>
      <c r="C95" s="2">
        <v>27448.01</v>
      </c>
      <c r="D95" s="2">
        <v>22</v>
      </c>
      <c r="E95" s="2">
        <v>1849.04</v>
      </c>
      <c r="F95" s="2">
        <f>+C95/E95</f>
        <v>14.844465236014363</v>
      </c>
      <c r="G95" s="2">
        <v>1065.3800000000001</v>
      </c>
      <c r="H95" s="2">
        <v>3804.99</v>
      </c>
      <c r="I95" s="7">
        <v>3052381</v>
      </c>
      <c r="J95" s="6">
        <v>14.39</v>
      </c>
      <c r="K95" s="6">
        <v>1.19</v>
      </c>
      <c r="L95" s="5">
        <v>1.8499999999999999E-2</v>
      </c>
      <c r="M95" s="2">
        <v>34021.449999999997</v>
      </c>
      <c r="N95" s="2">
        <v>4112.5</v>
      </c>
      <c r="O95" s="2">
        <v>13124.99</v>
      </c>
      <c r="P95" s="2">
        <v>23.13</v>
      </c>
      <c r="Q95" s="2">
        <v>151.25</v>
      </c>
      <c r="R95" s="4">
        <v>8.9999999999999998E-4</v>
      </c>
      <c r="S95" s="4">
        <v>-1.3999999999999999E-4</v>
      </c>
      <c r="T95" s="4">
        <v>1.66E-2</v>
      </c>
      <c r="U95" s="2">
        <v>109.66</v>
      </c>
      <c r="V95" s="2">
        <v>132.53</v>
      </c>
      <c r="W95" s="3">
        <f>+V95/U95</f>
        <v>1.2085537114718221</v>
      </c>
      <c r="X95" s="2">
        <v>154.07</v>
      </c>
      <c r="Y95" s="2">
        <v>63.78</v>
      </c>
    </row>
    <row r="96" spans="2:25" ht="12" customHeight="1" x14ac:dyDescent="0.15">
      <c r="B96" s="8">
        <v>44330</v>
      </c>
      <c r="C96" s="2">
        <v>28084.47</v>
      </c>
      <c r="D96" s="2">
        <v>23.3</v>
      </c>
      <c r="E96" s="2">
        <v>1883.42</v>
      </c>
      <c r="F96" s="2">
        <f>+C96/E96</f>
        <v>14.911421775281138</v>
      </c>
      <c r="G96" s="2">
        <v>1084.54</v>
      </c>
      <c r="H96" s="2">
        <v>3831.2</v>
      </c>
      <c r="I96" s="7">
        <v>2886732</v>
      </c>
      <c r="J96" s="6">
        <v>14.4</v>
      </c>
      <c r="K96" s="6">
        <v>1.21</v>
      </c>
      <c r="L96" s="5">
        <v>1.8200000000000001E-2</v>
      </c>
      <c r="M96" s="2">
        <v>34382.129999999997</v>
      </c>
      <c r="N96" s="2">
        <v>4177.7</v>
      </c>
      <c r="O96" s="2">
        <v>13429.98</v>
      </c>
      <c r="P96" s="2">
        <v>18.829999999999998</v>
      </c>
      <c r="Q96" s="2">
        <v>151.35</v>
      </c>
      <c r="R96" s="4">
        <v>8.0000000000000004E-4</v>
      </c>
      <c r="S96" s="4">
        <v>-1.1E-4</v>
      </c>
      <c r="T96" s="4">
        <v>1.6299999999999999E-2</v>
      </c>
      <c r="U96" s="2">
        <v>109.38</v>
      </c>
      <c r="V96" s="2">
        <v>132.51</v>
      </c>
      <c r="W96" s="3">
        <f>+V96/U96</f>
        <v>1.2114646187602851</v>
      </c>
      <c r="X96" s="2">
        <v>153.78</v>
      </c>
      <c r="Y96" s="2">
        <v>65.36</v>
      </c>
    </row>
    <row r="97" spans="2:25" ht="12" customHeight="1" x14ac:dyDescent="0.15">
      <c r="B97" s="8">
        <v>44333</v>
      </c>
      <c r="C97" s="2">
        <v>27824.83</v>
      </c>
      <c r="D97" s="2">
        <v>23.4</v>
      </c>
      <c r="E97" s="2">
        <v>1878.86</v>
      </c>
      <c r="F97" s="2">
        <f>+C97/E97</f>
        <v>14.809421670587486</v>
      </c>
      <c r="G97" s="2">
        <v>1042.82</v>
      </c>
      <c r="H97" s="2">
        <v>3779.52</v>
      </c>
      <c r="I97" s="7">
        <v>2459151</v>
      </c>
      <c r="J97" s="6">
        <v>14.48</v>
      </c>
      <c r="K97" s="6">
        <v>1.2</v>
      </c>
      <c r="L97" s="5">
        <v>1.84E-2</v>
      </c>
      <c r="M97" s="2">
        <v>34327.79</v>
      </c>
      <c r="N97" s="2">
        <v>4163.29</v>
      </c>
      <c r="O97" s="2">
        <v>13379.05</v>
      </c>
      <c r="P97" s="2">
        <v>19.670000000000002</v>
      </c>
      <c r="Q97" s="2">
        <v>151.52000000000001</v>
      </c>
      <c r="R97" s="4">
        <v>7.5000000000000002E-4</v>
      </c>
      <c r="S97" s="4">
        <v>-1.4999999999999999E-4</v>
      </c>
      <c r="T97" s="4">
        <v>1.6500000000000001E-2</v>
      </c>
      <c r="U97" s="2">
        <v>109.24</v>
      </c>
      <c r="V97" s="2">
        <v>132.57</v>
      </c>
      <c r="W97" s="3">
        <f>+V97/U97</f>
        <v>1.2135664591724642</v>
      </c>
      <c r="X97" s="2">
        <v>154.04</v>
      </c>
      <c r="Y97" s="2">
        <v>66.36</v>
      </c>
    </row>
    <row r="98" spans="2:25" ht="12" customHeight="1" x14ac:dyDescent="0.15">
      <c r="B98" s="8">
        <v>44334</v>
      </c>
      <c r="C98" s="2">
        <v>28406.84</v>
      </c>
      <c r="D98" s="2">
        <v>24.5</v>
      </c>
      <c r="E98" s="2">
        <v>1907.74</v>
      </c>
      <c r="F98" s="2">
        <f>+C98/E98</f>
        <v>14.890310000314509</v>
      </c>
      <c r="G98" s="2">
        <v>1069.5</v>
      </c>
      <c r="H98" s="2">
        <v>3801.44</v>
      </c>
      <c r="I98" s="7">
        <v>2753581</v>
      </c>
      <c r="J98" s="6">
        <v>14.95</v>
      </c>
      <c r="K98" s="6">
        <v>1.22</v>
      </c>
      <c r="L98" s="5">
        <v>1.8100000000000002E-2</v>
      </c>
      <c r="M98" s="2">
        <v>34060.660000000003</v>
      </c>
      <c r="N98" s="2">
        <v>4127.83</v>
      </c>
      <c r="O98" s="2">
        <v>13303.64</v>
      </c>
      <c r="P98" s="2">
        <v>21.34</v>
      </c>
      <c r="Q98" s="2">
        <v>151.41</v>
      </c>
      <c r="R98" s="4">
        <v>8.0000000000000004E-4</v>
      </c>
      <c r="S98" s="4">
        <v>-1.6000000000000001E-4</v>
      </c>
      <c r="T98" s="4">
        <v>1.6400000000000001E-2</v>
      </c>
      <c r="U98" s="2">
        <v>108.97</v>
      </c>
      <c r="V98" s="2">
        <v>132.96</v>
      </c>
      <c r="W98" s="3">
        <f>+V98/U98</f>
        <v>1.2201523355051851</v>
      </c>
      <c r="X98" s="2">
        <v>154.72</v>
      </c>
      <c r="Y98" s="2">
        <v>65.25</v>
      </c>
    </row>
    <row r="99" spans="2:25" ht="12" customHeight="1" x14ac:dyDescent="0.15">
      <c r="B99" s="8">
        <v>44335</v>
      </c>
      <c r="C99" s="2">
        <v>28044.45</v>
      </c>
      <c r="D99" s="2">
        <v>24.9</v>
      </c>
      <c r="E99" s="2">
        <v>1895.24</v>
      </c>
      <c r="F99" s="2">
        <f>+C99/E99</f>
        <v>14.797307992655284</v>
      </c>
      <c r="G99" s="2">
        <v>1092.07</v>
      </c>
      <c r="H99" s="2">
        <v>3813.26</v>
      </c>
      <c r="I99" s="7">
        <v>2509959</v>
      </c>
      <c r="J99" s="6">
        <v>13.94</v>
      </c>
      <c r="K99" s="6">
        <v>1.21</v>
      </c>
      <c r="L99" s="5">
        <v>1.8700000000000001E-2</v>
      </c>
      <c r="M99" s="2">
        <v>33896.04</v>
      </c>
      <c r="N99" s="2">
        <v>4115.68</v>
      </c>
      <c r="O99" s="2">
        <v>13299.74</v>
      </c>
      <c r="P99" s="2">
        <v>22.18</v>
      </c>
      <c r="Q99" s="2">
        <v>151.44</v>
      </c>
      <c r="R99" s="4">
        <v>7.5000000000000002E-4</v>
      </c>
      <c r="S99" s="4">
        <v>-1.6000000000000001E-4</v>
      </c>
      <c r="T99" s="4">
        <v>1.67E-2</v>
      </c>
      <c r="U99" s="2">
        <v>109.07</v>
      </c>
      <c r="V99" s="2">
        <v>133.29</v>
      </c>
      <c r="W99" s="3">
        <f>+V99/U99</f>
        <v>1.2220592280187035</v>
      </c>
      <c r="X99" s="2">
        <v>154.62</v>
      </c>
      <c r="Y99" s="2">
        <v>63.32</v>
      </c>
    </row>
    <row r="100" spans="2:25" ht="12" customHeight="1" x14ac:dyDescent="0.15">
      <c r="B100" s="8">
        <v>44336</v>
      </c>
      <c r="C100" s="2">
        <v>28098.25</v>
      </c>
      <c r="D100" s="2">
        <v>24.9</v>
      </c>
      <c r="E100" s="2">
        <v>1895.92</v>
      </c>
      <c r="F100" s="2">
        <f>+C100/E100</f>
        <v>14.820377442086164</v>
      </c>
      <c r="G100" s="2">
        <v>1103.75</v>
      </c>
      <c r="H100" s="2">
        <v>3840.12</v>
      </c>
      <c r="I100" s="7">
        <v>2173422</v>
      </c>
      <c r="J100" s="6">
        <v>13.92</v>
      </c>
      <c r="K100" s="6">
        <v>1.2</v>
      </c>
      <c r="L100" s="5">
        <v>1.8700000000000001E-2</v>
      </c>
      <c r="M100" s="2">
        <v>34084.15</v>
      </c>
      <c r="N100" s="2">
        <v>4162.53</v>
      </c>
      <c r="O100" s="2">
        <v>13535.74</v>
      </c>
      <c r="P100" s="2">
        <v>20.52</v>
      </c>
      <c r="Q100" s="2">
        <v>151.37</v>
      </c>
      <c r="R100" s="4">
        <v>8.0000000000000004E-4</v>
      </c>
      <c r="S100" s="4">
        <v>-1.4999999999999999E-4</v>
      </c>
      <c r="T100" s="4">
        <v>1.6299999999999999E-2</v>
      </c>
      <c r="U100" s="2">
        <v>108.97</v>
      </c>
      <c r="V100" s="2">
        <v>132.96</v>
      </c>
      <c r="W100" s="3">
        <f>+V100/U100</f>
        <v>1.2201523355051851</v>
      </c>
      <c r="X100" s="2">
        <v>154.02000000000001</v>
      </c>
      <c r="Y100" s="2">
        <v>62.05</v>
      </c>
    </row>
    <row r="101" spans="2:25" ht="12" customHeight="1" x14ac:dyDescent="0.15">
      <c r="B101" s="8">
        <v>44337</v>
      </c>
      <c r="C101" s="2">
        <v>28317.83</v>
      </c>
      <c r="D101" s="2">
        <v>25</v>
      </c>
      <c r="E101" s="2">
        <v>1904.69</v>
      </c>
      <c r="F101" s="2">
        <f>+C101/E101</f>
        <v>14.867421995180319</v>
      </c>
      <c r="G101" s="2">
        <v>1128.6600000000001</v>
      </c>
      <c r="H101" s="2">
        <v>3854.96</v>
      </c>
      <c r="I101" s="7">
        <v>2380232</v>
      </c>
      <c r="J101" s="6">
        <v>13.79</v>
      </c>
      <c r="K101" s="6">
        <v>1.21</v>
      </c>
      <c r="L101" s="5">
        <v>1.8700000000000001E-2</v>
      </c>
      <c r="M101" s="2">
        <v>34207.839999999997</v>
      </c>
      <c r="N101" s="2">
        <v>4155.8599999999997</v>
      </c>
      <c r="O101" s="2">
        <v>13470.99</v>
      </c>
      <c r="P101" s="2">
        <v>20.149999999999999</v>
      </c>
      <c r="Q101" s="2">
        <v>151.41</v>
      </c>
      <c r="R101" s="4">
        <v>7.5000000000000002E-4</v>
      </c>
      <c r="S101" s="4">
        <v>-1.3999999999999999E-4</v>
      </c>
      <c r="T101" s="4">
        <v>1.6199999999999999E-2</v>
      </c>
      <c r="U101" s="2">
        <v>108.69</v>
      </c>
      <c r="V101" s="2">
        <v>132.78</v>
      </c>
      <c r="W101" s="3">
        <f>+V101/U101</f>
        <v>1.2216395252553134</v>
      </c>
      <c r="X101" s="2">
        <v>154.18</v>
      </c>
      <c r="Y101" s="2">
        <v>63.82</v>
      </c>
    </row>
    <row r="102" spans="2:25" ht="12" customHeight="1" x14ac:dyDescent="0.15">
      <c r="B102" s="8">
        <v>44340</v>
      </c>
      <c r="C102" s="2">
        <v>28364.61</v>
      </c>
      <c r="D102" s="2">
        <v>24</v>
      </c>
      <c r="E102" s="2">
        <v>1913.04</v>
      </c>
      <c r="F102" s="2">
        <f>+C102/E102</f>
        <v>14.826982185422155</v>
      </c>
      <c r="G102" s="2">
        <v>1108.3499999999999</v>
      </c>
      <c r="H102" s="2">
        <v>3856.54</v>
      </c>
      <c r="I102" s="7">
        <v>2150496</v>
      </c>
      <c r="J102" s="6">
        <v>13.83</v>
      </c>
      <c r="K102" s="6">
        <v>1.21</v>
      </c>
      <c r="L102" s="5">
        <v>1.8700000000000001E-2</v>
      </c>
      <c r="M102" s="2">
        <v>34393.980000000003</v>
      </c>
      <c r="N102" s="2">
        <v>4197.05</v>
      </c>
      <c r="O102" s="2">
        <v>13661.17</v>
      </c>
      <c r="P102" s="2">
        <v>18.399999999999999</v>
      </c>
      <c r="Q102" s="2">
        <v>151.46</v>
      </c>
      <c r="R102" s="4">
        <v>7.3999999999999999E-4</v>
      </c>
      <c r="S102" s="4">
        <v>-1.4999999999999999E-4</v>
      </c>
      <c r="T102" s="4">
        <v>1.6E-2</v>
      </c>
      <c r="U102" s="2">
        <v>108.76</v>
      </c>
      <c r="V102" s="2">
        <v>132.65</v>
      </c>
      <c r="W102" s="3">
        <f>+V102/U102</f>
        <v>1.2196579624862081</v>
      </c>
      <c r="X102" s="2">
        <v>154.09</v>
      </c>
      <c r="Y102" s="2">
        <v>66.05</v>
      </c>
    </row>
    <row r="103" spans="2:25" ht="12" customHeight="1" x14ac:dyDescent="0.15">
      <c r="B103" s="8">
        <v>44341</v>
      </c>
      <c r="C103" s="2">
        <v>28553.98</v>
      </c>
      <c r="D103" s="2">
        <v>23</v>
      </c>
      <c r="E103" s="2">
        <v>1919.52</v>
      </c>
      <c r="F103" s="2">
        <f>+C103/E103</f>
        <v>14.875583479203135</v>
      </c>
      <c r="G103" s="2">
        <v>1133.48</v>
      </c>
      <c r="H103" s="2">
        <v>3874.18</v>
      </c>
      <c r="I103" s="7">
        <v>2203912</v>
      </c>
      <c r="J103" s="6">
        <v>13.89</v>
      </c>
      <c r="K103" s="6">
        <v>1.22</v>
      </c>
      <c r="L103" s="5">
        <v>1.8599999999999998E-2</v>
      </c>
      <c r="M103" s="2">
        <v>34312.46</v>
      </c>
      <c r="N103" s="2">
        <v>4188.13</v>
      </c>
      <c r="O103" s="2">
        <v>13657.18</v>
      </c>
      <c r="P103" s="2">
        <v>18.84</v>
      </c>
      <c r="Q103" s="2">
        <v>151.5</v>
      </c>
      <c r="R103" s="4">
        <v>7.5000000000000002E-4</v>
      </c>
      <c r="S103" s="4">
        <v>-1.6000000000000001E-4</v>
      </c>
      <c r="T103" s="4">
        <v>1.5599999999999999E-2</v>
      </c>
      <c r="U103" s="2">
        <v>108.71</v>
      </c>
      <c r="V103" s="2">
        <v>133.22999999999999</v>
      </c>
      <c r="W103" s="3">
        <f>+V103/U103</f>
        <v>1.2255542268420567</v>
      </c>
      <c r="X103" s="2">
        <v>154.22</v>
      </c>
      <c r="Y103" s="2">
        <v>65.849999999999994</v>
      </c>
    </row>
    <row r="104" spans="2:25" ht="12" customHeight="1" x14ac:dyDescent="0.15">
      <c r="B104" s="8">
        <v>44342</v>
      </c>
      <c r="C104" s="2">
        <v>28642.19</v>
      </c>
      <c r="D104" s="2">
        <v>21.5</v>
      </c>
      <c r="E104" s="2">
        <v>1920.67</v>
      </c>
      <c r="F104" s="2">
        <f>+C104/E104</f>
        <v>14.912603414433503</v>
      </c>
      <c r="G104" s="2">
        <v>1148.58</v>
      </c>
      <c r="H104" s="2">
        <v>3871.37</v>
      </c>
      <c r="I104" s="7">
        <v>2413800</v>
      </c>
      <c r="J104" s="6">
        <v>13.91</v>
      </c>
      <c r="K104" s="6">
        <v>1.22</v>
      </c>
      <c r="L104" s="5">
        <v>1.8499999999999999E-2</v>
      </c>
      <c r="M104" s="2">
        <v>34323.050000000003</v>
      </c>
      <c r="N104" s="2">
        <v>4195.99</v>
      </c>
      <c r="O104" s="2">
        <v>13738</v>
      </c>
      <c r="P104" s="2">
        <v>17.36</v>
      </c>
      <c r="Q104" s="2">
        <v>151.52000000000001</v>
      </c>
      <c r="R104" s="4">
        <v>6.9999999999999999E-4</v>
      </c>
      <c r="S104" s="4">
        <v>-1.8000000000000001E-4</v>
      </c>
      <c r="T104" s="4">
        <v>1.5800000000000002E-2</v>
      </c>
      <c r="U104" s="2">
        <v>108.83</v>
      </c>
      <c r="V104" s="2">
        <v>133.24</v>
      </c>
      <c r="W104" s="3">
        <f>+V104/U104</f>
        <v>1.2242947716622257</v>
      </c>
      <c r="X104" s="2">
        <v>153.91</v>
      </c>
      <c r="Y104" s="2">
        <v>66.16</v>
      </c>
    </row>
    <row r="105" spans="2:25" ht="12" customHeight="1" x14ac:dyDescent="0.15">
      <c r="B105" s="8">
        <v>44343</v>
      </c>
      <c r="C105" s="2">
        <v>28549.01</v>
      </c>
      <c r="D105" s="2">
        <v>21.4</v>
      </c>
      <c r="E105" s="2">
        <v>1911.02</v>
      </c>
      <c r="F105" s="2">
        <f>+C105/E105</f>
        <v>14.939147680296385</v>
      </c>
      <c r="G105" s="2">
        <v>1145.8800000000001</v>
      </c>
      <c r="H105" s="2">
        <v>3872.6</v>
      </c>
      <c r="I105" s="20">
        <v>5599563</v>
      </c>
      <c r="J105" s="6">
        <v>13.85</v>
      </c>
      <c r="K105" s="6">
        <v>1.22</v>
      </c>
      <c r="L105" s="5">
        <v>1.8599999999999998E-2</v>
      </c>
      <c r="M105" s="2">
        <v>34464.639999999999</v>
      </c>
      <c r="N105" s="2">
        <v>4200.88</v>
      </c>
      <c r="O105" s="2">
        <v>13736.28</v>
      </c>
      <c r="P105" s="2">
        <v>16.739999999999998</v>
      </c>
      <c r="Q105" s="2">
        <v>151.58000000000001</v>
      </c>
      <c r="R105" s="4">
        <v>6.9999999999999999E-4</v>
      </c>
      <c r="S105" s="4">
        <v>-2.1000000000000001E-4</v>
      </c>
      <c r="T105" s="4">
        <v>1.61E-2</v>
      </c>
      <c r="U105" s="2">
        <v>109.09</v>
      </c>
      <c r="V105" s="2">
        <v>133.13999999999999</v>
      </c>
      <c r="W105" s="3">
        <f>+V105/U105</f>
        <v>1.2204601705014206</v>
      </c>
      <c r="X105" s="2">
        <v>154.08000000000001</v>
      </c>
      <c r="Y105" s="2">
        <v>66.88</v>
      </c>
    </row>
    <row r="106" spans="2:25" ht="12" customHeight="1" x14ac:dyDescent="0.15">
      <c r="B106" s="8">
        <v>44344</v>
      </c>
      <c r="C106" s="2">
        <v>29149.41</v>
      </c>
      <c r="D106" s="2">
        <v>22.6</v>
      </c>
      <c r="E106" s="2">
        <v>1947.44</v>
      </c>
      <c r="F106" s="2">
        <f>+C106/E106</f>
        <v>14.968065768393377</v>
      </c>
      <c r="G106" s="2">
        <v>1145.19</v>
      </c>
      <c r="H106" s="2">
        <v>3882.65</v>
      </c>
      <c r="I106" s="7">
        <v>3108851</v>
      </c>
      <c r="J106" s="6">
        <v>14.13</v>
      </c>
      <c r="K106" s="6">
        <v>1.24</v>
      </c>
      <c r="L106" s="5">
        <v>1.8200000000000001E-2</v>
      </c>
      <c r="M106" s="2">
        <v>34529.449999999997</v>
      </c>
      <c r="N106" s="2">
        <v>4204.1099999999997</v>
      </c>
      <c r="O106" s="2">
        <v>13748.74</v>
      </c>
      <c r="P106" s="2">
        <v>16.760000000000002</v>
      </c>
      <c r="Q106" s="2">
        <v>151.43</v>
      </c>
      <c r="R106" s="4">
        <v>8.0000000000000004E-4</v>
      </c>
      <c r="S106" s="4">
        <v>-2.5000000000000001E-4</v>
      </c>
      <c r="T106" s="4">
        <v>1.5900000000000001E-2</v>
      </c>
      <c r="U106" s="2">
        <v>109.88</v>
      </c>
      <c r="V106" s="2">
        <v>133.91999999999999</v>
      </c>
      <c r="W106" s="3">
        <f>+V106/U106</f>
        <v>1.2187841281397889</v>
      </c>
      <c r="X106" s="2">
        <v>155.91999999999999</v>
      </c>
      <c r="Y106" s="2">
        <v>66.319999999999993</v>
      </c>
    </row>
    <row r="107" spans="2:25" ht="12" customHeight="1" x14ac:dyDescent="0.15">
      <c r="B107" s="8">
        <v>44347</v>
      </c>
      <c r="C107" s="2">
        <v>28860.080000000002</v>
      </c>
      <c r="D107" s="2">
        <v>22.8</v>
      </c>
      <c r="E107" s="2">
        <v>1922.98</v>
      </c>
      <c r="F107" s="2">
        <f>+C107/E107</f>
        <v>15.007998003099358</v>
      </c>
      <c r="G107" s="2">
        <v>1150.06</v>
      </c>
      <c r="H107" s="2">
        <v>3890.77</v>
      </c>
      <c r="I107" s="7">
        <v>2241547</v>
      </c>
      <c r="J107" s="6">
        <v>13.95</v>
      </c>
      <c r="K107" s="6">
        <v>1.22</v>
      </c>
      <c r="L107" s="5">
        <v>1.84E-2</v>
      </c>
      <c r="M107" s="14">
        <v>34529.449999999997</v>
      </c>
      <c r="N107" s="14">
        <v>4204.1099999999997</v>
      </c>
      <c r="O107" s="14">
        <v>13748.74</v>
      </c>
      <c r="P107" s="2">
        <v>16.760000000000002</v>
      </c>
      <c r="Q107" s="2">
        <v>151.46</v>
      </c>
      <c r="R107" s="4">
        <v>8.0000000000000004E-4</v>
      </c>
      <c r="S107" s="4">
        <v>-3.4000000000000002E-4</v>
      </c>
      <c r="T107" s="13">
        <v>1.5900000000000001E-2</v>
      </c>
      <c r="U107" s="2">
        <v>109.71</v>
      </c>
      <c r="V107" s="2">
        <v>133.74</v>
      </c>
      <c r="W107" s="3">
        <f>+V107/U107</f>
        <v>1.2190319934372438</v>
      </c>
      <c r="X107" s="2">
        <v>155.52000000000001</v>
      </c>
      <c r="Y107" s="14">
        <v>66.91</v>
      </c>
    </row>
    <row r="108" spans="2:25" ht="12" customHeight="1" x14ac:dyDescent="0.15">
      <c r="B108" s="8">
        <v>44348</v>
      </c>
      <c r="C108" s="2">
        <v>28814.34</v>
      </c>
      <c r="D108" s="2">
        <v>22.8</v>
      </c>
      <c r="E108" s="2">
        <v>1926.18</v>
      </c>
      <c r="F108" s="2">
        <f>+C108/E108</f>
        <v>14.95931844375915</v>
      </c>
      <c r="G108" s="2">
        <v>1141.74</v>
      </c>
      <c r="H108" s="2">
        <v>3896.76</v>
      </c>
      <c r="I108" s="7">
        <v>2044297</v>
      </c>
      <c r="J108" s="6">
        <v>13.98</v>
      </c>
      <c r="K108" s="6">
        <v>1.23</v>
      </c>
      <c r="L108" s="5">
        <v>1.84E-2</v>
      </c>
      <c r="M108" s="2">
        <v>34575.31</v>
      </c>
      <c r="N108" s="2">
        <v>4202.04</v>
      </c>
      <c r="O108" s="2">
        <v>13736.48</v>
      </c>
      <c r="P108" s="2">
        <v>17.899999999999999</v>
      </c>
      <c r="Q108" s="2">
        <v>151.47999999999999</v>
      </c>
      <c r="R108" s="23" t="s">
        <v>11</v>
      </c>
      <c r="S108" s="4">
        <v>-3.8000000000000002E-4</v>
      </c>
      <c r="T108" s="4">
        <v>1.61E-2</v>
      </c>
      <c r="U108" s="2">
        <v>109.48</v>
      </c>
      <c r="V108" s="2">
        <v>134.01</v>
      </c>
      <c r="W108" s="3">
        <f>+V108/U108</f>
        <v>1.2240591888929484</v>
      </c>
      <c r="X108" s="2">
        <v>155.75</v>
      </c>
      <c r="Y108" s="2">
        <v>67.72</v>
      </c>
    </row>
    <row r="109" spans="2:25" ht="12" customHeight="1" x14ac:dyDescent="0.15">
      <c r="B109" s="8">
        <v>44349</v>
      </c>
      <c r="C109" s="2">
        <v>28946.14</v>
      </c>
      <c r="D109" s="2">
        <v>22.7</v>
      </c>
      <c r="E109" s="2">
        <v>1942.33</v>
      </c>
      <c r="F109" s="2">
        <f>+C109/E109</f>
        <v>14.902792007537339</v>
      </c>
      <c r="G109" s="2">
        <v>1135.8</v>
      </c>
      <c r="H109" s="2">
        <v>3897.17</v>
      </c>
      <c r="I109" s="7">
        <v>2774770</v>
      </c>
      <c r="J109" s="6">
        <v>14.12</v>
      </c>
      <c r="K109" s="6">
        <v>1.24</v>
      </c>
      <c r="L109" s="5">
        <v>1.83E-2</v>
      </c>
      <c r="M109" s="2">
        <v>34600.379999999997</v>
      </c>
      <c r="N109" s="2">
        <v>4208.12</v>
      </c>
      <c r="O109" s="2">
        <v>13756.33</v>
      </c>
      <c r="P109" s="2">
        <v>17.48</v>
      </c>
      <c r="Q109" s="2">
        <v>151.47</v>
      </c>
      <c r="R109" s="4">
        <v>7.5000000000000002E-4</v>
      </c>
      <c r="S109" s="4">
        <v>-4.2999999999999999E-4</v>
      </c>
      <c r="T109" s="4">
        <v>1.5900000000000001E-2</v>
      </c>
      <c r="U109" s="2">
        <v>109.77</v>
      </c>
      <c r="V109" s="2">
        <v>133.91999999999999</v>
      </c>
      <c r="W109" s="3">
        <f>+V109/U109</f>
        <v>1.2200054659743098</v>
      </c>
      <c r="X109" s="2">
        <v>155.19999999999999</v>
      </c>
      <c r="Y109" s="22">
        <v>68.73</v>
      </c>
    </row>
    <row r="110" spans="2:25" ht="12" customHeight="1" x14ac:dyDescent="0.15">
      <c r="B110" s="8">
        <v>44350</v>
      </c>
      <c r="C110" s="2">
        <v>29058.11</v>
      </c>
      <c r="D110" s="2">
        <v>21.8</v>
      </c>
      <c r="E110" s="2">
        <v>1958.7</v>
      </c>
      <c r="F110" s="2">
        <f>+C110/E110</f>
        <v>14.835406136723337</v>
      </c>
      <c r="G110" s="2">
        <v>1141.45</v>
      </c>
      <c r="H110" s="2">
        <v>3911.51</v>
      </c>
      <c r="I110" s="7">
        <v>2613182</v>
      </c>
      <c r="J110" s="6">
        <v>14.23</v>
      </c>
      <c r="K110" s="6">
        <v>1.25</v>
      </c>
      <c r="L110" s="5">
        <v>1.8200000000000001E-2</v>
      </c>
      <c r="M110" s="2">
        <v>34577.040000000001</v>
      </c>
      <c r="N110" s="2">
        <v>4192.84</v>
      </c>
      <c r="O110" s="2">
        <v>13614.51</v>
      </c>
      <c r="P110" s="2">
        <v>18.04</v>
      </c>
      <c r="Q110" s="2">
        <v>151.49</v>
      </c>
      <c r="R110" s="4">
        <v>8.0000000000000004E-4</v>
      </c>
      <c r="S110" s="4">
        <v>-3.6999999999999999E-4</v>
      </c>
      <c r="T110" s="4">
        <v>1.6299999999999999E-2</v>
      </c>
      <c r="U110" s="2">
        <v>109.83</v>
      </c>
      <c r="V110" s="2">
        <v>133.78</v>
      </c>
      <c r="W110" s="3">
        <f>+V110/U110</f>
        <v>1.2180642811617954</v>
      </c>
      <c r="X110" s="2">
        <v>155.37</v>
      </c>
      <c r="Y110" s="2">
        <v>68.89</v>
      </c>
    </row>
    <row r="111" spans="2:25" ht="12" customHeight="1" x14ac:dyDescent="0.15">
      <c r="B111" s="8">
        <v>44351</v>
      </c>
      <c r="C111" s="2">
        <v>28941.52</v>
      </c>
      <c r="D111" s="2">
        <v>21.9</v>
      </c>
      <c r="E111" s="2">
        <v>1959.19</v>
      </c>
      <c r="F111" s="2">
        <f>+C111/E111</f>
        <v>14.77218646481454</v>
      </c>
      <c r="G111" s="2">
        <v>1119.73</v>
      </c>
      <c r="H111" s="2">
        <v>3911.33</v>
      </c>
      <c r="I111" s="7">
        <v>2367864</v>
      </c>
      <c r="J111" s="6">
        <v>14.24</v>
      </c>
      <c r="K111" s="6">
        <v>1.25</v>
      </c>
      <c r="L111" s="5">
        <v>1.8200000000000001E-2</v>
      </c>
      <c r="M111" s="2">
        <v>34756.39</v>
      </c>
      <c r="N111" s="2">
        <v>4229.8900000000003</v>
      </c>
      <c r="O111" s="2">
        <v>13814.49</v>
      </c>
      <c r="P111" s="2">
        <v>16.420000000000002</v>
      </c>
      <c r="Q111" s="2">
        <v>151.43</v>
      </c>
      <c r="R111" s="4">
        <v>8.4999999999999995E-4</v>
      </c>
      <c r="S111" s="4">
        <v>-3.4000000000000002E-4</v>
      </c>
      <c r="T111" s="4">
        <v>1.5599999999999999E-2</v>
      </c>
      <c r="U111" s="2">
        <v>110.18</v>
      </c>
      <c r="V111" s="2">
        <v>133.44999999999999</v>
      </c>
      <c r="W111" s="3">
        <f>+V111/U111</f>
        <v>1.211199854783082</v>
      </c>
      <c r="X111" s="2">
        <v>155.49</v>
      </c>
      <c r="Y111" s="2">
        <v>69.400000000000006</v>
      </c>
    </row>
    <row r="112" spans="2:25" ht="12" customHeight="1" x14ac:dyDescent="0.15">
      <c r="B112" s="8">
        <v>44354</v>
      </c>
      <c r="C112" s="2">
        <v>29019.24</v>
      </c>
      <c r="D112" s="2">
        <v>21.8</v>
      </c>
      <c r="E112" s="2">
        <v>1960.85</v>
      </c>
      <c r="F112" s="2">
        <f>+C112/E112</f>
        <v>14.799316622893135</v>
      </c>
      <c r="G112" s="2">
        <v>1134.33</v>
      </c>
      <c r="H112" s="2">
        <v>3924.08</v>
      </c>
      <c r="I112" s="7">
        <v>2191035</v>
      </c>
      <c r="J112" s="6">
        <v>14.25</v>
      </c>
      <c r="K112" s="6">
        <v>1.25</v>
      </c>
      <c r="L112" s="5">
        <v>1.8200000000000001E-2</v>
      </c>
      <c r="M112" s="2">
        <v>34630.239999999998</v>
      </c>
      <c r="N112" s="2">
        <v>4226.5200000000004</v>
      </c>
      <c r="O112" s="2">
        <v>13881.72</v>
      </c>
      <c r="P112" s="2">
        <v>16.420000000000002</v>
      </c>
      <c r="Q112" s="2">
        <v>151.54</v>
      </c>
      <c r="R112" s="4">
        <v>8.0000000000000004E-4</v>
      </c>
      <c r="S112" s="4">
        <v>-3.2000000000000003E-4</v>
      </c>
      <c r="T112" s="4">
        <v>1.5699999999999999E-2</v>
      </c>
      <c r="U112" s="2">
        <v>109.42</v>
      </c>
      <c r="V112" s="2">
        <v>133.13</v>
      </c>
      <c r="W112" s="3">
        <f>+V112/U112</f>
        <v>1.2166879912264668</v>
      </c>
      <c r="X112" s="2">
        <v>154.63999999999999</v>
      </c>
      <c r="Y112" s="2">
        <v>69.23</v>
      </c>
    </row>
    <row r="113" spans="1:25" ht="12" customHeight="1" x14ac:dyDescent="0.15">
      <c r="B113" s="8">
        <v>44355</v>
      </c>
      <c r="C113" s="2">
        <v>28963.56</v>
      </c>
      <c r="D113" s="2">
        <v>18.8</v>
      </c>
      <c r="E113" s="2">
        <v>1962.65</v>
      </c>
      <c r="F113" s="2">
        <f>+C113/E113</f>
        <v>14.757373958678318</v>
      </c>
      <c r="G113" s="2">
        <v>1160.03</v>
      </c>
      <c r="H113" s="2">
        <v>3934.41</v>
      </c>
      <c r="I113" s="7">
        <v>2186445</v>
      </c>
      <c r="J113" s="6">
        <v>14.24</v>
      </c>
      <c r="K113" s="6">
        <v>1.25</v>
      </c>
      <c r="L113" s="5">
        <v>1.8200000000000001E-2</v>
      </c>
      <c r="M113" s="2">
        <v>34599.82</v>
      </c>
      <c r="N113" s="2">
        <v>4227.26</v>
      </c>
      <c r="O113" s="2">
        <v>13924.91</v>
      </c>
      <c r="P113" s="2">
        <v>17.07</v>
      </c>
      <c r="Q113" s="2">
        <v>151.62</v>
      </c>
      <c r="R113" s="4">
        <v>6.9999999999999999E-4</v>
      </c>
      <c r="S113" s="4">
        <v>-2.9E-4</v>
      </c>
      <c r="T113" s="4">
        <v>1.5299999999999999E-2</v>
      </c>
      <c r="U113" s="2">
        <v>109.52</v>
      </c>
      <c r="V113" s="2">
        <v>133.30000000000001</v>
      </c>
      <c r="W113" s="3">
        <f>+V113/U113</f>
        <v>1.217129291453616</v>
      </c>
      <c r="X113" s="2">
        <v>154.84</v>
      </c>
      <c r="Y113" s="2">
        <v>70.09</v>
      </c>
    </row>
    <row r="114" spans="1:25" ht="12" customHeight="1" x14ac:dyDescent="0.15">
      <c r="B114" s="8">
        <v>44356</v>
      </c>
      <c r="C114" s="2">
        <v>28860.799999999999</v>
      </c>
      <c r="D114" s="2">
        <v>18</v>
      </c>
      <c r="E114" s="2">
        <v>1957.14</v>
      </c>
      <c r="F114" s="2">
        <f>+C114/E114</f>
        <v>14.746415688198084</v>
      </c>
      <c r="G114" s="2">
        <v>1174.18</v>
      </c>
      <c r="H114" s="2">
        <v>3932.71</v>
      </c>
      <c r="I114" s="7">
        <v>2302966</v>
      </c>
      <c r="J114" s="6">
        <v>14.21</v>
      </c>
      <c r="K114" s="6">
        <v>1.25</v>
      </c>
      <c r="L114" s="5">
        <v>1.83E-2</v>
      </c>
      <c r="M114" s="2">
        <v>34447.14</v>
      </c>
      <c r="N114" s="2">
        <v>4219.55</v>
      </c>
      <c r="O114" s="2">
        <v>13911.75</v>
      </c>
      <c r="P114" s="2">
        <v>17.89</v>
      </c>
      <c r="Q114" s="2">
        <v>151.71</v>
      </c>
      <c r="R114" s="4">
        <v>6.4999999999999997E-4</v>
      </c>
      <c r="S114" s="4">
        <v>-2.5999999999999998E-4</v>
      </c>
      <c r="T114" s="12">
        <v>1.49E-2</v>
      </c>
      <c r="U114" s="2">
        <v>109.44</v>
      </c>
      <c r="V114" s="2">
        <v>133.32</v>
      </c>
      <c r="W114" s="3">
        <f>+V114/U114</f>
        <v>1.2182017543859649</v>
      </c>
      <c r="X114" s="2">
        <v>155.09</v>
      </c>
      <c r="Y114" s="2">
        <v>69.959999999999994</v>
      </c>
    </row>
    <row r="115" spans="1:25" ht="12" customHeight="1" x14ac:dyDescent="0.15">
      <c r="B115" s="8">
        <v>44357</v>
      </c>
      <c r="C115" s="2">
        <v>28958.560000000001</v>
      </c>
      <c r="D115" s="2">
        <v>15.6</v>
      </c>
      <c r="E115" s="2">
        <v>1956.73</v>
      </c>
      <c r="F115" s="2">
        <f>+C115/E115</f>
        <v>14.799466456792711</v>
      </c>
      <c r="G115" s="2">
        <v>1181.21</v>
      </c>
      <c r="H115" s="2">
        <v>3940.6</v>
      </c>
      <c r="I115" s="7">
        <v>2404211</v>
      </c>
      <c r="J115" s="6">
        <v>14.21</v>
      </c>
      <c r="K115" s="6">
        <v>1.25</v>
      </c>
      <c r="L115" s="5">
        <v>1.8200000000000001E-2</v>
      </c>
      <c r="M115" s="2">
        <v>34466.239999999998</v>
      </c>
      <c r="N115" s="2">
        <v>4239.18</v>
      </c>
      <c r="O115" s="2">
        <v>14020.33</v>
      </c>
      <c r="P115" s="2">
        <v>16.100000000000001</v>
      </c>
      <c r="Q115" s="2">
        <v>151.88999999999999</v>
      </c>
      <c r="R115" s="4">
        <v>4.4999999999999999E-4</v>
      </c>
      <c r="S115" s="4">
        <v>-2.2000000000000001E-4</v>
      </c>
      <c r="T115" s="4">
        <v>1.43E-2</v>
      </c>
      <c r="U115" s="2">
        <v>109.54</v>
      </c>
      <c r="V115" s="2">
        <v>133.19999999999999</v>
      </c>
      <c r="W115" s="3">
        <f>+V115/U115</f>
        <v>1.2159941573854298</v>
      </c>
      <c r="X115" s="2">
        <v>154.29</v>
      </c>
      <c r="Y115" s="2">
        <v>70.290000000000006</v>
      </c>
    </row>
    <row r="116" spans="1:25" ht="12" customHeight="1" x14ac:dyDescent="0.15">
      <c r="B116" s="8">
        <v>44358</v>
      </c>
      <c r="C116" s="2">
        <v>28948.73</v>
      </c>
      <c r="D116" s="2">
        <v>13.4</v>
      </c>
      <c r="E116" s="2">
        <v>1954.02</v>
      </c>
      <c r="F116" s="2">
        <f>+C116/E116</f>
        <v>14.814960952293221</v>
      </c>
      <c r="G116" s="2">
        <v>1182.3699999999999</v>
      </c>
      <c r="H116" s="2">
        <v>3937.63</v>
      </c>
      <c r="I116" s="7">
        <v>2908250</v>
      </c>
      <c r="J116" s="6">
        <v>14.19</v>
      </c>
      <c r="K116" s="6">
        <v>1.24</v>
      </c>
      <c r="L116" s="5">
        <v>1.83E-2</v>
      </c>
      <c r="M116" s="2">
        <v>34479.599999999999</v>
      </c>
      <c r="N116" s="2">
        <v>4247.4399999999996</v>
      </c>
      <c r="O116" s="2">
        <v>14069.43</v>
      </c>
      <c r="P116" s="2">
        <v>15.65</v>
      </c>
      <c r="Q116" s="2">
        <v>152</v>
      </c>
      <c r="R116" s="4">
        <v>2.9999999999999997E-4</v>
      </c>
      <c r="S116" s="4">
        <v>-1.6000000000000001E-4</v>
      </c>
      <c r="T116" s="4">
        <v>1.4500000000000001E-2</v>
      </c>
      <c r="U116" s="2">
        <v>109.43</v>
      </c>
      <c r="V116" s="2">
        <v>133.31</v>
      </c>
      <c r="W116" s="3">
        <f>+V116/U116</f>
        <v>1.2182216942337567</v>
      </c>
      <c r="X116" s="2">
        <v>155.01</v>
      </c>
      <c r="Y116" s="2">
        <v>70.91</v>
      </c>
    </row>
    <row r="117" spans="1:25" ht="12" customHeight="1" x14ac:dyDescent="0.15">
      <c r="B117" s="8">
        <v>44361</v>
      </c>
      <c r="C117" s="2">
        <v>29161.8</v>
      </c>
      <c r="D117" s="2">
        <v>13.2</v>
      </c>
      <c r="E117" s="2">
        <v>1959.75</v>
      </c>
      <c r="F117" s="2">
        <f>+C117/E117</f>
        <v>14.880367393800229</v>
      </c>
      <c r="G117" s="2">
        <v>1198.72</v>
      </c>
      <c r="H117" s="2">
        <v>3956.39</v>
      </c>
      <c r="I117" s="7">
        <v>1964638</v>
      </c>
      <c r="J117" s="6">
        <v>14.23</v>
      </c>
      <c r="K117" s="6">
        <v>1.25</v>
      </c>
      <c r="L117" s="5">
        <v>1.8200000000000001E-2</v>
      </c>
      <c r="M117" s="2">
        <v>34393.75</v>
      </c>
      <c r="N117" s="2">
        <v>4255.1499999999996</v>
      </c>
      <c r="O117" s="2">
        <v>14174.14</v>
      </c>
      <c r="P117" s="2">
        <v>16.39</v>
      </c>
      <c r="Q117" s="2">
        <v>151.91999999999999</v>
      </c>
      <c r="R117" s="4">
        <v>3.5E-4</v>
      </c>
      <c r="S117" s="4">
        <v>-1.4999999999999999E-4</v>
      </c>
      <c r="T117" s="4">
        <v>1.49E-2</v>
      </c>
      <c r="U117" s="2">
        <v>109.69</v>
      </c>
      <c r="V117" s="2">
        <v>132.91</v>
      </c>
      <c r="W117" s="3">
        <f>+V117/U117</f>
        <v>1.2116874829063724</v>
      </c>
      <c r="X117" s="2">
        <v>154.68</v>
      </c>
      <c r="Y117" s="2">
        <v>70.88</v>
      </c>
    </row>
    <row r="118" spans="1:25" ht="12" customHeight="1" x14ac:dyDescent="0.15">
      <c r="B118" s="8">
        <v>44362</v>
      </c>
      <c r="C118" s="2">
        <v>29441.3</v>
      </c>
      <c r="D118" s="2">
        <v>11.5</v>
      </c>
      <c r="E118" s="2">
        <v>1975.48</v>
      </c>
      <c r="F118" s="2">
        <f>+C118/E118</f>
        <v>14.903365258063863</v>
      </c>
      <c r="G118" s="2">
        <v>1204.6300000000001</v>
      </c>
      <c r="H118" s="2">
        <v>3962.53</v>
      </c>
      <c r="I118" s="7">
        <v>2372582</v>
      </c>
      <c r="J118" s="6">
        <v>14.35</v>
      </c>
      <c r="K118" s="6">
        <v>1.26</v>
      </c>
      <c r="L118" s="5">
        <v>1.7999999999999999E-2</v>
      </c>
      <c r="M118" s="2">
        <v>34299.33</v>
      </c>
      <c r="N118" s="2">
        <v>4246.59</v>
      </c>
      <c r="O118" s="2">
        <v>14072.86</v>
      </c>
      <c r="P118" s="2">
        <v>17.02</v>
      </c>
      <c r="Q118" s="2">
        <v>151.80000000000001</v>
      </c>
      <c r="R118" s="4">
        <v>4.4999999999999999E-4</v>
      </c>
      <c r="S118" s="4">
        <v>-1.2999999999999999E-4</v>
      </c>
      <c r="T118" s="4">
        <v>1.49E-2</v>
      </c>
      <c r="U118" s="2">
        <v>110.04</v>
      </c>
      <c r="V118" s="2">
        <v>133.62</v>
      </c>
      <c r="W118" s="3">
        <f>+V118/U118</f>
        <v>1.2142857142857142</v>
      </c>
      <c r="X118" s="2">
        <v>155.31</v>
      </c>
      <c r="Y118" s="2">
        <v>72.12</v>
      </c>
    </row>
    <row r="119" spans="1:25" ht="12" customHeight="1" x14ac:dyDescent="0.15">
      <c r="B119" s="8">
        <v>44363</v>
      </c>
      <c r="C119" s="2">
        <v>29291.01</v>
      </c>
      <c r="D119" s="2">
        <v>10.8</v>
      </c>
      <c r="E119" s="2">
        <v>1975.86</v>
      </c>
      <c r="F119" s="2">
        <f>+C119/E119</f>
        <v>14.82443594181774</v>
      </c>
      <c r="G119" s="2">
        <v>1203.04</v>
      </c>
      <c r="H119" s="2">
        <v>3970.23</v>
      </c>
      <c r="I119" s="7">
        <v>2426288</v>
      </c>
      <c r="J119" s="6">
        <v>14.34</v>
      </c>
      <c r="K119" s="6">
        <v>1.26</v>
      </c>
      <c r="L119" s="5">
        <v>1.8100000000000002E-2</v>
      </c>
      <c r="M119" s="2">
        <v>34033.67</v>
      </c>
      <c r="N119" s="2">
        <v>4223.7</v>
      </c>
      <c r="O119" s="2">
        <v>14039.68</v>
      </c>
      <c r="P119" s="2">
        <v>17.12</v>
      </c>
      <c r="Q119" s="2">
        <v>151.77000000000001</v>
      </c>
      <c r="R119" s="4">
        <v>4.4999999999999999E-4</v>
      </c>
      <c r="S119" s="4">
        <v>-3.4000000000000002E-4</v>
      </c>
      <c r="T119" s="4">
        <v>1.5800000000000002E-2</v>
      </c>
      <c r="U119" s="2">
        <v>109.93</v>
      </c>
      <c r="V119" s="2">
        <v>133.37</v>
      </c>
      <c r="W119" s="3">
        <f>+V119/U119</f>
        <v>1.2132265987446555</v>
      </c>
      <c r="X119" s="2">
        <v>155.22</v>
      </c>
      <c r="Y119" s="2">
        <v>72.150000000000006</v>
      </c>
    </row>
    <row r="120" spans="1:25" ht="12" customHeight="1" x14ac:dyDescent="0.15">
      <c r="B120" s="8">
        <v>44364</v>
      </c>
      <c r="C120" s="2">
        <v>29018.33</v>
      </c>
      <c r="D120" s="2">
        <v>11.2</v>
      </c>
      <c r="E120" s="2">
        <v>1963.57</v>
      </c>
      <c r="F120" s="2">
        <f>+C120/E120</f>
        <v>14.77835269432717</v>
      </c>
      <c r="G120" s="2">
        <v>1182.6500000000001</v>
      </c>
      <c r="H120" s="2">
        <v>3974.19</v>
      </c>
      <c r="I120" s="7">
        <v>2278223</v>
      </c>
      <c r="J120" s="6">
        <v>14.24</v>
      </c>
      <c r="K120" s="6">
        <v>1.25</v>
      </c>
      <c r="L120" s="5">
        <v>1.8200000000000001E-2</v>
      </c>
      <c r="M120" s="2">
        <v>33823.449999999997</v>
      </c>
      <c r="N120" s="2">
        <v>4221.8599999999997</v>
      </c>
      <c r="O120" s="2">
        <v>14161.35</v>
      </c>
      <c r="P120" s="2">
        <v>17.75</v>
      </c>
      <c r="Q120" s="2">
        <v>151.53</v>
      </c>
      <c r="R120" s="4">
        <v>5.9999999999999995E-4</v>
      </c>
      <c r="S120" s="4">
        <v>-2.7999999999999998E-4</v>
      </c>
      <c r="T120" s="4">
        <v>1.4999999999999999E-2</v>
      </c>
      <c r="U120" s="2">
        <v>110.59</v>
      </c>
      <c r="V120" s="2">
        <v>132.19999999999999</v>
      </c>
      <c r="W120" s="3">
        <f>+V120/U120</f>
        <v>1.1954064562799529</v>
      </c>
      <c r="X120" s="2">
        <v>154.55000000000001</v>
      </c>
      <c r="Y120" s="2">
        <v>71.040000000000006</v>
      </c>
    </row>
    <row r="121" spans="1:25" ht="12" customHeight="1" x14ac:dyDescent="0.15">
      <c r="B121" s="8">
        <v>44365</v>
      </c>
      <c r="C121" s="2">
        <v>28964.080000000002</v>
      </c>
      <c r="D121" s="2">
        <v>10.9</v>
      </c>
      <c r="E121" s="2">
        <v>1946.56</v>
      </c>
      <c r="F121" s="2">
        <f>+C121/E121</f>
        <v>14.879623541015947</v>
      </c>
      <c r="G121" s="2">
        <v>1177.17</v>
      </c>
      <c r="H121" s="2">
        <v>3962.12</v>
      </c>
      <c r="I121" s="7">
        <v>3535642</v>
      </c>
      <c r="J121" s="6">
        <v>14.07</v>
      </c>
      <c r="K121" s="6">
        <v>1.23</v>
      </c>
      <c r="L121" s="5">
        <v>1.83E-2</v>
      </c>
      <c r="M121" s="2">
        <v>33290.080000000002</v>
      </c>
      <c r="N121" s="2">
        <v>4166.45</v>
      </c>
      <c r="O121" s="2">
        <v>14030.38</v>
      </c>
      <c r="P121" s="2">
        <v>20.7</v>
      </c>
      <c r="Q121" s="2">
        <v>151.62</v>
      </c>
      <c r="R121" s="4">
        <v>5.5000000000000003E-4</v>
      </c>
      <c r="S121" s="4">
        <v>-2.7E-4</v>
      </c>
      <c r="T121" s="12">
        <v>1.44E-2</v>
      </c>
      <c r="U121" s="2">
        <v>110</v>
      </c>
      <c r="V121" s="2">
        <v>131.07</v>
      </c>
      <c r="W121" s="3">
        <f>+V121/U121</f>
        <v>1.1915454545454545</v>
      </c>
      <c r="X121" s="2">
        <v>152.75</v>
      </c>
      <c r="Y121" s="2">
        <v>71.56</v>
      </c>
    </row>
    <row r="122" spans="1:25" ht="12" customHeight="1" x14ac:dyDescent="0.15">
      <c r="A122" s="21"/>
      <c r="B122" s="8">
        <v>44368</v>
      </c>
      <c r="C122" s="2">
        <v>28010.93</v>
      </c>
      <c r="D122" s="2">
        <v>16.100000000000001</v>
      </c>
      <c r="E122" s="2">
        <v>1899.45</v>
      </c>
      <c r="F122" s="2">
        <f>+C122/E122</f>
        <v>14.746863565769038</v>
      </c>
      <c r="G122" s="2">
        <v>1155.77</v>
      </c>
      <c r="H122" s="2">
        <v>3912.69</v>
      </c>
      <c r="I122" s="7">
        <v>2946683</v>
      </c>
      <c r="J122" s="6">
        <v>13.7</v>
      </c>
      <c r="K122" s="6">
        <v>1.2</v>
      </c>
      <c r="L122" s="5">
        <v>1.89E-2</v>
      </c>
      <c r="M122" s="2">
        <v>33876.97</v>
      </c>
      <c r="N122" s="2">
        <v>4224.79</v>
      </c>
      <c r="O122" s="2">
        <v>14141.48</v>
      </c>
      <c r="P122" s="2">
        <v>17.89</v>
      </c>
      <c r="Q122" s="2">
        <v>151.81</v>
      </c>
      <c r="R122" s="4">
        <v>4.0000000000000002E-4</v>
      </c>
      <c r="S122" s="4">
        <v>-2.5999999999999998E-4</v>
      </c>
      <c r="T122" s="4">
        <v>1.49E-2</v>
      </c>
      <c r="U122" s="2">
        <v>110.02</v>
      </c>
      <c r="V122" s="2">
        <v>130.74</v>
      </c>
      <c r="W122" s="3">
        <f>+V122/U122</f>
        <v>1.1883293946555173</v>
      </c>
      <c r="X122" s="2">
        <v>152.19999999999999</v>
      </c>
      <c r="Y122" s="2">
        <v>73.55</v>
      </c>
    </row>
    <row r="123" spans="1:25" ht="12" customHeight="1" x14ac:dyDescent="0.15">
      <c r="B123" s="8">
        <v>44369</v>
      </c>
      <c r="C123" s="2">
        <v>28884.13</v>
      </c>
      <c r="D123" s="2">
        <v>19.3</v>
      </c>
      <c r="E123" s="2">
        <v>1959.53</v>
      </c>
      <c r="F123" s="2">
        <f>+C123/E123</f>
        <v>14.740335692742649</v>
      </c>
      <c r="G123" s="2">
        <v>1170.1300000000001</v>
      </c>
      <c r="H123" s="2">
        <v>3949.13</v>
      </c>
      <c r="I123" s="7">
        <v>2772882</v>
      </c>
      <c r="J123" s="6">
        <v>14.11</v>
      </c>
      <c r="K123" s="6">
        <v>1.24</v>
      </c>
      <c r="L123" s="5">
        <v>1.83E-2</v>
      </c>
      <c r="M123" s="2">
        <v>33945.58</v>
      </c>
      <c r="N123" s="2">
        <v>4246.4399999999996</v>
      </c>
      <c r="O123" s="2">
        <v>14253.27</v>
      </c>
      <c r="P123" s="2">
        <v>16.66</v>
      </c>
      <c r="Q123" s="2">
        <v>151.65</v>
      </c>
      <c r="R123" s="4">
        <v>5.0000000000000001E-4</v>
      </c>
      <c r="S123" s="4">
        <v>-2.9E-4</v>
      </c>
      <c r="T123" s="4">
        <v>1.46E-2</v>
      </c>
      <c r="U123" s="2">
        <v>110.48</v>
      </c>
      <c r="V123" s="2">
        <v>131.49</v>
      </c>
      <c r="W123" s="3">
        <f>+V123/U123</f>
        <v>1.1901701665459812</v>
      </c>
      <c r="X123" s="2">
        <v>153.4</v>
      </c>
      <c r="Y123" s="2">
        <v>73.06</v>
      </c>
    </row>
    <row r="124" spans="1:25" ht="12" customHeight="1" x14ac:dyDescent="0.15">
      <c r="B124" s="8">
        <v>44370</v>
      </c>
      <c r="C124" s="2">
        <v>28874.89</v>
      </c>
      <c r="D124" s="2">
        <v>19.2</v>
      </c>
      <c r="E124" s="2">
        <v>1949.14</v>
      </c>
      <c r="F124" s="2">
        <f>+C124/E124</f>
        <v>14.81416932595914</v>
      </c>
      <c r="G124" s="2">
        <v>1180.49</v>
      </c>
      <c r="H124" s="2">
        <v>3959.53</v>
      </c>
      <c r="I124" s="7">
        <v>2285622</v>
      </c>
      <c r="J124" s="6">
        <v>13.96</v>
      </c>
      <c r="K124" s="6">
        <v>1.24</v>
      </c>
      <c r="L124" s="5">
        <v>1.83E-2</v>
      </c>
      <c r="M124" s="2">
        <v>33874.239999999998</v>
      </c>
      <c r="N124" s="2">
        <v>4241.84</v>
      </c>
      <c r="O124" s="2">
        <v>14271.73</v>
      </c>
      <c r="P124" s="2">
        <v>16.32</v>
      </c>
      <c r="Q124" s="2">
        <v>151.68</v>
      </c>
      <c r="R124" s="4">
        <v>5.0000000000000001E-4</v>
      </c>
      <c r="S124" s="4">
        <v>-2.7999999999999998E-4</v>
      </c>
      <c r="T124" s="4">
        <v>1.49E-2</v>
      </c>
      <c r="U124" s="2">
        <v>110.87</v>
      </c>
      <c r="V124" s="2">
        <v>132.36000000000001</v>
      </c>
      <c r="W124" s="3">
        <f>+V124/U124</f>
        <v>1.193830612428971</v>
      </c>
      <c r="X124" s="2">
        <v>155.01</v>
      </c>
      <c r="Y124" s="2">
        <v>73.08</v>
      </c>
    </row>
    <row r="125" spans="1:25" ht="12" customHeight="1" x14ac:dyDescent="0.15">
      <c r="B125" s="8">
        <v>44371</v>
      </c>
      <c r="C125" s="2">
        <v>28875.23</v>
      </c>
      <c r="D125" s="2">
        <v>19.2</v>
      </c>
      <c r="E125" s="2">
        <v>1947.1</v>
      </c>
      <c r="F125" s="2">
        <f>+C125/E125</f>
        <v>14.82986492732782</v>
      </c>
      <c r="G125" s="2">
        <v>1181.24</v>
      </c>
      <c r="H125" s="2">
        <v>3952.13</v>
      </c>
      <c r="I125" s="20">
        <v>1947542</v>
      </c>
      <c r="J125" s="6">
        <v>13.96</v>
      </c>
      <c r="K125" s="6">
        <v>1.24</v>
      </c>
      <c r="L125" s="5">
        <v>1.83E-2</v>
      </c>
      <c r="M125" s="2">
        <v>34196.82</v>
      </c>
      <c r="N125" s="2">
        <v>4266.49</v>
      </c>
      <c r="O125" s="2">
        <v>14369.71</v>
      </c>
      <c r="P125" s="2">
        <v>15.97</v>
      </c>
      <c r="Q125" s="2">
        <v>151.65</v>
      </c>
      <c r="R125" s="4">
        <v>5.0000000000000001E-4</v>
      </c>
      <c r="S125" s="4">
        <v>-2.7999999999999998E-4</v>
      </c>
      <c r="T125" s="4">
        <v>1.49E-2</v>
      </c>
      <c r="U125" s="2">
        <v>110.87</v>
      </c>
      <c r="V125" s="2">
        <v>132.28</v>
      </c>
      <c r="W125" s="3">
        <f>+V125/U125</f>
        <v>1.1931090466311896</v>
      </c>
      <c r="X125" s="2">
        <v>154.77000000000001</v>
      </c>
      <c r="Y125" s="2">
        <v>73.3</v>
      </c>
    </row>
    <row r="126" spans="1:25" ht="12" customHeight="1" x14ac:dyDescent="0.15">
      <c r="B126" s="8">
        <v>44372</v>
      </c>
      <c r="C126" s="2">
        <v>29066.18</v>
      </c>
      <c r="D126" s="2">
        <v>17.899999999999999</v>
      </c>
      <c r="E126" s="2">
        <v>1962.65</v>
      </c>
      <c r="F126" s="2">
        <f>+C126/E126</f>
        <v>14.809660408121673</v>
      </c>
      <c r="G126" s="2">
        <v>1196.68</v>
      </c>
      <c r="H126" s="2">
        <v>3967.92</v>
      </c>
      <c r="I126" s="7">
        <v>2142245</v>
      </c>
      <c r="J126" s="6">
        <v>14.08</v>
      </c>
      <c r="K126" s="6">
        <v>1.25</v>
      </c>
      <c r="L126" s="5">
        <v>1.8200000000000001E-2</v>
      </c>
      <c r="M126" s="2">
        <v>34433.839999999997</v>
      </c>
      <c r="N126" s="2">
        <v>4280.7</v>
      </c>
      <c r="O126" s="2">
        <v>14360.39</v>
      </c>
      <c r="P126" s="2">
        <v>15.62</v>
      </c>
      <c r="Q126" s="2">
        <v>151.72</v>
      </c>
      <c r="R126" s="4">
        <v>4.4999999999999999E-4</v>
      </c>
      <c r="S126" s="4">
        <v>-2.9E-4</v>
      </c>
      <c r="T126" s="4">
        <v>1.5100000000000001E-2</v>
      </c>
      <c r="U126" s="2">
        <v>110.75</v>
      </c>
      <c r="V126" s="2">
        <v>132.32</v>
      </c>
      <c r="W126" s="3">
        <f>+V126/U126</f>
        <v>1.1947629796839729</v>
      </c>
      <c r="X126" s="2">
        <v>154.01</v>
      </c>
      <c r="Y126" s="2">
        <v>74.05</v>
      </c>
    </row>
    <row r="127" spans="1:25" ht="12" customHeight="1" x14ac:dyDescent="0.15">
      <c r="B127" s="8">
        <v>44375</v>
      </c>
      <c r="C127" s="2">
        <v>29048.02</v>
      </c>
      <c r="D127" s="2">
        <v>17.5</v>
      </c>
      <c r="E127" s="2">
        <v>1965.67</v>
      </c>
      <c r="F127" s="2">
        <f>+C127/E127</f>
        <v>14.777668682942711</v>
      </c>
      <c r="G127" s="2">
        <v>1207.04</v>
      </c>
      <c r="H127" s="2">
        <v>3995.74</v>
      </c>
      <c r="I127" s="7">
        <v>1968087</v>
      </c>
      <c r="J127" s="6">
        <v>14.08</v>
      </c>
      <c r="K127" s="6">
        <v>1.25</v>
      </c>
      <c r="L127" s="5">
        <v>1.8200000000000001E-2</v>
      </c>
      <c r="M127" s="2">
        <v>34283.269999999997</v>
      </c>
      <c r="N127" s="2">
        <v>4290.6099999999997</v>
      </c>
      <c r="O127" s="2">
        <v>14500.51</v>
      </c>
      <c r="P127" s="2">
        <v>15.76</v>
      </c>
      <c r="Q127" s="2">
        <v>151.65</v>
      </c>
      <c r="R127" s="4">
        <v>5.5000000000000003E-4</v>
      </c>
      <c r="S127" s="4">
        <v>-2.9999999999999997E-4</v>
      </c>
      <c r="T127" s="4">
        <v>1.4800000000000001E-2</v>
      </c>
      <c r="U127" s="2">
        <v>110.64</v>
      </c>
      <c r="V127" s="2">
        <v>132.12</v>
      </c>
      <c r="W127" s="3">
        <f>+V127/U127</f>
        <v>1.1941431670281997</v>
      </c>
      <c r="X127" s="2">
        <v>153.99</v>
      </c>
      <c r="Y127" s="2">
        <v>72.78</v>
      </c>
    </row>
    <row r="128" spans="1:25" ht="12" customHeight="1" x14ac:dyDescent="0.15">
      <c r="B128" s="8">
        <v>44376</v>
      </c>
      <c r="C128" s="2">
        <v>28812.61</v>
      </c>
      <c r="D128" s="2">
        <v>17.8</v>
      </c>
      <c r="E128" s="2">
        <v>1949.48</v>
      </c>
      <c r="F128" s="2">
        <f>+C128/E128</f>
        <v>14.779638672876869</v>
      </c>
      <c r="G128" s="2">
        <v>1205.54</v>
      </c>
      <c r="H128" s="2">
        <v>3986.48</v>
      </c>
      <c r="I128" s="7">
        <v>2339880</v>
      </c>
      <c r="J128" s="6">
        <v>13.94</v>
      </c>
      <c r="K128" s="6">
        <v>1.23</v>
      </c>
      <c r="L128" s="5">
        <v>1.83E-2</v>
      </c>
      <c r="M128" s="2">
        <v>34292.29</v>
      </c>
      <c r="N128" s="2">
        <v>4291.8</v>
      </c>
      <c r="O128" s="2">
        <v>14528.34</v>
      </c>
      <c r="P128" s="2">
        <v>16.02</v>
      </c>
      <c r="Q128" s="2">
        <v>151.69</v>
      </c>
      <c r="R128" s="4">
        <v>5.5000000000000003E-4</v>
      </c>
      <c r="S128" s="4">
        <v>-2.9E-4</v>
      </c>
      <c r="T128" s="4">
        <v>1.47E-2</v>
      </c>
      <c r="U128" s="2">
        <v>110.69</v>
      </c>
      <c r="V128" s="2">
        <v>131.82</v>
      </c>
      <c r="W128" s="3">
        <f>+V128/U128</f>
        <v>1.1908934863131266</v>
      </c>
      <c r="X128" s="2">
        <v>153.38999999999999</v>
      </c>
      <c r="Y128" s="2">
        <v>72.98</v>
      </c>
    </row>
    <row r="129" spans="2:25" ht="12" customHeight="1" x14ac:dyDescent="0.15">
      <c r="B129" s="8">
        <v>44377</v>
      </c>
      <c r="C129" s="2">
        <v>28791.53</v>
      </c>
      <c r="D129" s="2">
        <v>17.7</v>
      </c>
      <c r="E129" s="2">
        <v>1943.57</v>
      </c>
      <c r="F129" s="2">
        <f>+C129/E129</f>
        <v>14.813734519466754</v>
      </c>
      <c r="G129" s="2">
        <v>1207.46</v>
      </c>
      <c r="H129" s="2">
        <v>3997.5</v>
      </c>
      <c r="I129" s="7">
        <v>2347731</v>
      </c>
      <c r="J129" s="6">
        <v>13.91</v>
      </c>
      <c r="K129" s="6">
        <v>1.23</v>
      </c>
      <c r="L129" s="5">
        <v>1.84E-2</v>
      </c>
      <c r="M129" s="2">
        <v>34502.51</v>
      </c>
      <c r="N129" s="2">
        <v>4297.5</v>
      </c>
      <c r="O129" s="2">
        <v>14503.95</v>
      </c>
      <c r="P129" s="2">
        <v>15.83</v>
      </c>
      <c r="Q129" s="2">
        <v>151.69</v>
      </c>
      <c r="R129" s="4">
        <v>5.0000000000000001E-4</v>
      </c>
      <c r="S129" s="4">
        <v>-5.0000000000000001E-4</v>
      </c>
      <c r="T129" s="4">
        <v>1.46E-2</v>
      </c>
      <c r="U129" s="2">
        <v>110.54</v>
      </c>
      <c r="V129" s="2">
        <v>131.55000000000001</v>
      </c>
      <c r="W129" s="3">
        <f>+V129/U129</f>
        <v>1.1900669440926361</v>
      </c>
      <c r="X129" s="2">
        <v>152.84</v>
      </c>
      <c r="Y129" s="2">
        <v>73.510000000000005</v>
      </c>
    </row>
    <row r="130" spans="2:25" ht="12" customHeight="1" x14ac:dyDescent="0.15">
      <c r="B130" s="8">
        <v>44378</v>
      </c>
      <c r="C130" s="2">
        <v>28707.040000000001</v>
      </c>
      <c r="D130" s="2">
        <v>17.7</v>
      </c>
      <c r="E130" s="2">
        <v>1939.21</v>
      </c>
      <c r="F130" s="2">
        <f>+C130/E130</f>
        <v>14.803471516751667</v>
      </c>
      <c r="G130" s="2">
        <v>1200.21</v>
      </c>
      <c r="H130" s="2">
        <v>3977.27</v>
      </c>
      <c r="I130" s="7">
        <v>1986212</v>
      </c>
      <c r="J130" s="6">
        <v>13.88</v>
      </c>
      <c r="K130" s="6">
        <v>1.23</v>
      </c>
      <c r="L130" s="5">
        <v>1.84E-2</v>
      </c>
      <c r="M130" s="2">
        <v>34633.53</v>
      </c>
      <c r="N130" s="2">
        <v>4317.22</v>
      </c>
      <c r="O130" s="2">
        <v>14522.38</v>
      </c>
      <c r="P130" s="2">
        <v>15.34</v>
      </c>
      <c r="Q130" s="2">
        <v>151.84</v>
      </c>
      <c r="R130" s="4">
        <v>3.5E-4</v>
      </c>
      <c r="S130" s="4">
        <v>-2.9999999999999997E-4</v>
      </c>
      <c r="T130" s="4">
        <v>1.46E-2</v>
      </c>
      <c r="U130" s="2">
        <v>111.27</v>
      </c>
      <c r="V130" s="2">
        <v>131.82</v>
      </c>
      <c r="W130" s="3">
        <f>+V130/U130</f>
        <v>1.1846858991641951</v>
      </c>
      <c r="X130" s="2">
        <v>153.77000000000001</v>
      </c>
      <c r="Y130" s="2">
        <v>74.959999999999994</v>
      </c>
    </row>
    <row r="131" spans="2:25" ht="12" customHeight="1" x14ac:dyDescent="0.15">
      <c r="B131" s="8">
        <v>44379</v>
      </c>
      <c r="C131" s="2">
        <v>28783.279999999999</v>
      </c>
      <c r="D131" s="2">
        <v>17.600000000000001</v>
      </c>
      <c r="E131" s="2">
        <v>1956.31</v>
      </c>
      <c r="F131" s="2">
        <f>+C131/E131</f>
        <v>14.713046500810199</v>
      </c>
      <c r="G131" s="2">
        <v>1200.3699999999999</v>
      </c>
      <c r="H131" s="2">
        <v>3984.13</v>
      </c>
      <c r="I131" s="7">
        <v>2073381</v>
      </c>
      <c r="J131" s="6">
        <v>13.94</v>
      </c>
      <c r="K131" s="6">
        <v>1.24</v>
      </c>
      <c r="L131" s="5">
        <v>1.84E-2</v>
      </c>
      <c r="M131" s="2">
        <v>34786.35</v>
      </c>
      <c r="N131" s="2">
        <v>4352.34</v>
      </c>
      <c r="O131" s="2">
        <v>14639.32</v>
      </c>
      <c r="P131" s="2">
        <v>15.07</v>
      </c>
      <c r="Q131" s="2">
        <v>151.91999999999999</v>
      </c>
      <c r="R131" s="4">
        <v>4.0000000000000002E-4</v>
      </c>
      <c r="S131" s="4">
        <v>-2.7E-4</v>
      </c>
      <c r="T131" s="12">
        <v>1.4200000000000001E-2</v>
      </c>
      <c r="U131" s="2">
        <v>111.56</v>
      </c>
      <c r="V131" s="2">
        <v>131.91</v>
      </c>
      <c r="W131" s="3">
        <f>+V131/U131</f>
        <v>1.1824130512728577</v>
      </c>
      <c r="X131" s="2">
        <v>153.52000000000001</v>
      </c>
      <c r="Y131" s="2">
        <v>75.150000000000006</v>
      </c>
    </row>
    <row r="132" spans="2:25" ht="12" customHeight="1" x14ac:dyDescent="0.15">
      <c r="B132" s="8">
        <v>44382</v>
      </c>
      <c r="C132" s="2">
        <v>28598.19</v>
      </c>
      <c r="D132" s="2">
        <v>17.7</v>
      </c>
      <c r="E132" s="2">
        <v>1948.99</v>
      </c>
      <c r="F132" s="2">
        <f>+C132/E132</f>
        <v>14.673338498401735</v>
      </c>
      <c r="G132" s="2">
        <v>1190.83</v>
      </c>
      <c r="H132" s="2">
        <v>3982.94</v>
      </c>
      <c r="I132" s="7">
        <v>1714430</v>
      </c>
      <c r="J132" s="6">
        <v>13.86</v>
      </c>
      <c r="K132" s="6">
        <v>1.23</v>
      </c>
      <c r="L132" s="5">
        <v>1.84E-2</v>
      </c>
      <c r="M132" s="14">
        <v>34786.35</v>
      </c>
      <c r="N132" s="14">
        <v>4352.34</v>
      </c>
      <c r="O132" s="14">
        <v>14639.32</v>
      </c>
      <c r="P132" s="14">
        <v>15.07</v>
      </c>
      <c r="Q132" s="2">
        <v>152.12</v>
      </c>
      <c r="R132" s="4">
        <v>3.5E-4</v>
      </c>
      <c r="S132" s="4">
        <v>-3.1E-4</v>
      </c>
      <c r="T132" s="13">
        <v>1.4200000000000001E-2</v>
      </c>
      <c r="U132" s="2">
        <v>110.9</v>
      </c>
      <c r="V132" s="2">
        <v>131.66</v>
      </c>
      <c r="W132" s="3">
        <f>+V132/U132</f>
        <v>1.187195671776375</v>
      </c>
      <c r="X132" s="2">
        <v>153.55000000000001</v>
      </c>
      <c r="Y132" s="2">
        <v>76.36</v>
      </c>
    </row>
    <row r="133" spans="2:25" ht="12" customHeight="1" x14ac:dyDescent="0.15">
      <c r="B133" s="8">
        <v>44383</v>
      </c>
      <c r="C133" s="2">
        <v>28643.21</v>
      </c>
      <c r="D133" s="2">
        <v>17.7</v>
      </c>
      <c r="E133" s="2">
        <v>1954.5</v>
      </c>
      <c r="F133" s="2">
        <f>+C133/E133</f>
        <v>14.655006395497569</v>
      </c>
      <c r="G133" s="2">
        <v>1188.53</v>
      </c>
      <c r="H133" s="2">
        <v>3989.55</v>
      </c>
      <c r="I133" s="7">
        <v>1690957</v>
      </c>
      <c r="J133" s="6">
        <v>13.9</v>
      </c>
      <c r="K133" s="6">
        <v>1.24</v>
      </c>
      <c r="L133" s="5">
        <v>1.84E-2</v>
      </c>
      <c r="M133" s="2">
        <v>34577.370000000003</v>
      </c>
      <c r="N133" s="2">
        <v>4343.54</v>
      </c>
      <c r="O133" s="2">
        <v>14663.64</v>
      </c>
      <c r="P133" s="2">
        <v>16.440000000000001</v>
      </c>
      <c r="Q133" s="2">
        <v>152.01</v>
      </c>
      <c r="R133" s="4">
        <v>4.0000000000000002E-4</v>
      </c>
      <c r="S133" s="4">
        <v>-3.2000000000000003E-4</v>
      </c>
      <c r="T133" s="12">
        <v>1.35E-2</v>
      </c>
      <c r="U133" s="2">
        <v>110.77</v>
      </c>
      <c r="V133" s="2">
        <v>131.51</v>
      </c>
      <c r="W133" s="3">
        <f>+V133/U133</f>
        <v>1.1872348108693689</v>
      </c>
      <c r="X133" s="2">
        <v>153.56</v>
      </c>
      <c r="Y133" s="2">
        <v>73.709999999999994</v>
      </c>
    </row>
    <row r="134" spans="2:25" ht="12" customHeight="1" x14ac:dyDescent="0.15">
      <c r="B134" s="8">
        <v>44384</v>
      </c>
      <c r="C134" s="2">
        <v>28366.95</v>
      </c>
      <c r="D134" s="2">
        <v>18</v>
      </c>
      <c r="E134" s="2">
        <v>1937.68</v>
      </c>
      <c r="F134" s="2">
        <f>+C134/E134</f>
        <v>14.63964638123942</v>
      </c>
      <c r="G134" s="2">
        <v>1181.42</v>
      </c>
      <c r="H134" s="2">
        <v>3977.42</v>
      </c>
      <c r="I134" s="7">
        <v>2293892</v>
      </c>
      <c r="J134" s="6">
        <v>13.74</v>
      </c>
      <c r="K134" s="6">
        <v>1.22</v>
      </c>
      <c r="L134" s="5">
        <v>1.8599999999999998E-2</v>
      </c>
      <c r="M134" s="2">
        <v>34681.79</v>
      </c>
      <c r="N134" s="2">
        <v>4358.13</v>
      </c>
      <c r="O134" s="2">
        <v>14665.06</v>
      </c>
      <c r="P134" s="2">
        <v>16.239999999999998</v>
      </c>
      <c r="Q134" s="2">
        <v>152.19999999999999</v>
      </c>
      <c r="R134" s="4">
        <v>2.9999999999999997E-4</v>
      </c>
      <c r="S134" s="4">
        <v>-3.2000000000000003E-4</v>
      </c>
      <c r="T134" s="12">
        <v>1.32E-2</v>
      </c>
      <c r="U134" s="2">
        <v>110.63</v>
      </c>
      <c r="V134" s="2">
        <v>130.82</v>
      </c>
      <c r="W134" s="3">
        <f>+V134/U134</f>
        <v>1.1825002259784869</v>
      </c>
      <c r="X134" s="2">
        <v>152.72999999999999</v>
      </c>
      <c r="Y134" s="2">
        <v>71.930000000000007</v>
      </c>
    </row>
    <row r="135" spans="2:25" ht="12" customHeight="1" x14ac:dyDescent="0.15">
      <c r="B135" s="8">
        <v>44385</v>
      </c>
      <c r="C135" s="2">
        <v>28118.03</v>
      </c>
      <c r="D135" s="2">
        <v>18.3</v>
      </c>
      <c r="E135" s="2">
        <v>1920.32</v>
      </c>
      <c r="F135" s="2">
        <f>+C135/E135</f>
        <v>14.642366897183802</v>
      </c>
      <c r="G135" s="2">
        <v>1159.08</v>
      </c>
      <c r="H135" s="2">
        <v>3950.59</v>
      </c>
      <c r="I135" s="7">
        <v>2608984</v>
      </c>
      <c r="J135" s="6">
        <v>13.64</v>
      </c>
      <c r="K135" s="6">
        <v>1.21</v>
      </c>
      <c r="L135" s="5">
        <v>1.8800000000000001E-2</v>
      </c>
      <c r="M135" s="2">
        <v>34421.93</v>
      </c>
      <c r="N135" s="2">
        <v>4317.76</v>
      </c>
      <c r="O135" s="2">
        <v>14559.79</v>
      </c>
      <c r="P135" s="2">
        <v>18.98</v>
      </c>
      <c r="Q135" s="2">
        <v>152.34</v>
      </c>
      <c r="R135" s="4">
        <v>1E-4</v>
      </c>
      <c r="S135" s="4">
        <v>-3.3E-4</v>
      </c>
      <c r="T135" s="12">
        <v>1.29E-2</v>
      </c>
      <c r="U135" s="2">
        <v>109.78</v>
      </c>
      <c r="V135" s="2">
        <v>129.76</v>
      </c>
      <c r="W135" s="3">
        <f>+V135/U135</f>
        <v>1.1820003643650938</v>
      </c>
      <c r="X135" s="2">
        <v>151.25</v>
      </c>
      <c r="Y135" s="2">
        <v>73.14</v>
      </c>
    </row>
    <row r="136" spans="2:25" ht="12" customHeight="1" x14ac:dyDescent="0.15">
      <c r="B136" s="8">
        <v>44386</v>
      </c>
      <c r="C136" s="2">
        <v>27940.42</v>
      </c>
      <c r="D136" s="2">
        <v>18.399999999999999</v>
      </c>
      <c r="E136" s="2">
        <v>1912.38</v>
      </c>
      <c r="F136" s="2">
        <f>+C136/E136</f>
        <v>14.61028665850929</v>
      </c>
      <c r="G136" s="2">
        <v>1168.3</v>
      </c>
      <c r="H136" s="2">
        <v>3953.28</v>
      </c>
      <c r="I136" s="7">
        <v>3323998</v>
      </c>
      <c r="J136" s="6">
        <v>13.59</v>
      </c>
      <c r="K136" s="6">
        <v>1.21</v>
      </c>
      <c r="L136" s="5">
        <v>1.8800000000000001E-2</v>
      </c>
      <c r="M136" s="2">
        <v>34870.160000000003</v>
      </c>
      <c r="N136" s="2">
        <v>4369.55</v>
      </c>
      <c r="O136" s="2">
        <v>14701.92</v>
      </c>
      <c r="P136" s="2">
        <v>16.18</v>
      </c>
      <c r="Q136" s="2">
        <v>152.22</v>
      </c>
      <c r="R136" s="4">
        <v>2.9999999999999997E-4</v>
      </c>
      <c r="S136" s="4">
        <v>-3.4000000000000002E-4</v>
      </c>
      <c r="T136" s="4">
        <v>1.3599999999999999E-2</v>
      </c>
      <c r="U136" s="2">
        <v>110.01</v>
      </c>
      <c r="V136" s="2">
        <v>130.25</v>
      </c>
      <c r="W136" s="3">
        <f>+V136/U136</f>
        <v>1.1839832742477956</v>
      </c>
      <c r="X136" s="2">
        <v>151.59</v>
      </c>
      <c r="Y136" s="2">
        <v>74.56</v>
      </c>
    </row>
    <row r="137" spans="2:25" ht="12" customHeight="1" x14ac:dyDescent="0.15">
      <c r="B137" s="8">
        <v>44389</v>
      </c>
      <c r="C137" s="2">
        <v>28569.02</v>
      </c>
      <c r="D137" s="2">
        <v>19.8</v>
      </c>
      <c r="E137" s="2">
        <v>1953.33</v>
      </c>
      <c r="F137" s="2">
        <f>+C137/E137</f>
        <v>14.625803115704976</v>
      </c>
      <c r="G137" s="2">
        <v>1183.67</v>
      </c>
      <c r="H137" s="2">
        <v>3981.1</v>
      </c>
      <c r="I137" s="7">
        <v>2380307</v>
      </c>
      <c r="J137" s="6">
        <v>13.87</v>
      </c>
      <c r="K137" s="6">
        <v>1.23</v>
      </c>
      <c r="L137" s="5">
        <v>1.8499999999999999E-2</v>
      </c>
      <c r="M137" s="2">
        <v>34996.18</v>
      </c>
      <c r="N137" s="2">
        <v>4384.63</v>
      </c>
      <c r="O137" s="2">
        <v>14733.24</v>
      </c>
      <c r="P137" s="2">
        <v>16.170000000000002</v>
      </c>
      <c r="Q137" s="2">
        <v>152.19</v>
      </c>
      <c r="R137" s="4">
        <v>2.5000000000000001E-4</v>
      </c>
      <c r="S137" s="4">
        <v>-3.5E-4</v>
      </c>
      <c r="T137" s="4">
        <v>1.37E-2</v>
      </c>
      <c r="U137" s="2">
        <v>110.04</v>
      </c>
      <c r="V137" s="2">
        <v>130.69999999999999</v>
      </c>
      <c r="W137" s="3">
        <f>+V137/U137</f>
        <v>1.1877499091239547</v>
      </c>
      <c r="X137" s="2">
        <v>152.6</v>
      </c>
      <c r="Y137" s="2">
        <v>74.150000000000006</v>
      </c>
    </row>
    <row r="138" spans="2:25" ht="12" customHeight="1" x14ac:dyDescent="0.15">
      <c r="B138" s="8">
        <v>44390</v>
      </c>
      <c r="C138" s="2">
        <v>28718.240000000002</v>
      </c>
      <c r="D138" s="2">
        <v>19.600000000000001</v>
      </c>
      <c r="E138" s="2">
        <v>1967.26</v>
      </c>
      <c r="F138" s="2">
        <f>+C138/E138</f>
        <v>14.5980907455039</v>
      </c>
      <c r="G138" s="2">
        <v>1177.8900000000001</v>
      </c>
      <c r="H138" s="2">
        <v>3995.86</v>
      </c>
      <c r="I138" s="7">
        <v>2180124</v>
      </c>
      <c r="J138" s="6">
        <v>13.97</v>
      </c>
      <c r="K138" s="6">
        <v>1.24</v>
      </c>
      <c r="L138" s="5">
        <v>1.84E-2</v>
      </c>
      <c r="M138" s="2">
        <v>34888.79</v>
      </c>
      <c r="N138" s="2">
        <v>4369.21</v>
      </c>
      <c r="O138" s="2">
        <v>14677.65</v>
      </c>
      <c r="P138" s="2">
        <v>17.12</v>
      </c>
      <c r="Q138" s="2">
        <v>152.25</v>
      </c>
      <c r="R138" s="4">
        <v>2.5000000000000001E-4</v>
      </c>
      <c r="S138" s="4">
        <v>-3.8000000000000002E-4</v>
      </c>
      <c r="T138" s="4">
        <v>1.41E-2</v>
      </c>
      <c r="U138" s="2">
        <v>110.36</v>
      </c>
      <c r="V138" s="2">
        <v>130.79</v>
      </c>
      <c r="W138" s="3">
        <f>+V138/U138</f>
        <v>1.1851214208046392</v>
      </c>
      <c r="X138" s="2">
        <v>152.97999999999999</v>
      </c>
      <c r="Y138" s="2">
        <v>75.349999999999994</v>
      </c>
    </row>
    <row r="139" spans="2:25" ht="12" customHeight="1" x14ac:dyDescent="0.15">
      <c r="B139" s="8">
        <v>44391</v>
      </c>
      <c r="C139" s="2">
        <v>28608.49</v>
      </c>
      <c r="D139" s="2">
        <v>19.600000000000001</v>
      </c>
      <c r="E139" s="2">
        <v>1963.16</v>
      </c>
      <c r="F139" s="2">
        <f>+C139/E139</f>
        <v>14.572673648607347</v>
      </c>
      <c r="G139" s="2">
        <v>1183.83</v>
      </c>
      <c r="H139" s="2">
        <v>3995.69</v>
      </c>
      <c r="I139" s="7">
        <v>2242968</v>
      </c>
      <c r="J139" s="6">
        <v>13.92</v>
      </c>
      <c r="K139" s="6">
        <v>1.24</v>
      </c>
      <c r="L139" s="5">
        <v>1.8499999999999999E-2</v>
      </c>
      <c r="M139" s="2">
        <v>34933.230000000003</v>
      </c>
      <c r="N139" s="2">
        <v>4374.3</v>
      </c>
      <c r="O139" s="2">
        <v>14644.95</v>
      </c>
      <c r="P139" s="2">
        <v>16.329999999999998</v>
      </c>
      <c r="Q139" s="2">
        <v>152.30000000000001</v>
      </c>
      <c r="R139" s="4">
        <v>1.4999999999999999E-4</v>
      </c>
      <c r="S139" s="4">
        <v>-4.2999999999999999E-4</v>
      </c>
      <c r="T139" s="12">
        <v>1.35E-2</v>
      </c>
      <c r="U139" s="2">
        <v>110.5</v>
      </c>
      <c r="V139" s="2">
        <v>130.22</v>
      </c>
      <c r="W139" s="3">
        <f>+V139/U139</f>
        <v>1.1784615384615384</v>
      </c>
      <c r="X139" s="2">
        <v>152.91999999999999</v>
      </c>
      <c r="Y139" s="2">
        <v>73.13</v>
      </c>
    </row>
    <row r="140" spans="2:25" ht="12" customHeight="1" x14ac:dyDescent="0.15">
      <c r="B140" s="8">
        <v>44392</v>
      </c>
      <c r="C140" s="2">
        <v>28279.09</v>
      </c>
      <c r="D140" s="2">
        <v>19.7</v>
      </c>
      <c r="E140" s="2">
        <v>1939.61</v>
      </c>
      <c r="F140" s="2">
        <f>+C140/E140</f>
        <v>14.579781502466991</v>
      </c>
      <c r="G140" s="2">
        <v>1160.7</v>
      </c>
      <c r="H140" s="2">
        <v>3981.22</v>
      </c>
      <c r="I140" s="7">
        <v>2114214</v>
      </c>
      <c r="J140" s="6">
        <v>13.76</v>
      </c>
      <c r="K140" s="6">
        <v>1.22</v>
      </c>
      <c r="L140" s="5">
        <v>1.8700000000000001E-2</v>
      </c>
      <c r="M140" s="2">
        <v>34987.019999999997</v>
      </c>
      <c r="N140" s="2">
        <v>4360.03</v>
      </c>
      <c r="O140" s="2">
        <v>14543.13</v>
      </c>
      <c r="P140" s="2">
        <v>17.010000000000002</v>
      </c>
      <c r="Q140" s="2">
        <v>152.34</v>
      </c>
      <c r="R140" s="4">
        <v>1E-4</v>
      </c>
      <c r="S140" s="4">
        <v>-3.6999999999999999E-4</v>
      </c>
      <c r="T140" s="12">
        <v>1.2999999999999999E-2</v>
      </c>
      <c r="U140" s="2">
        <v>109.77</v>
      </c>
      <c r="V140" s="2">
        <v>129.91999999999999</v>
      </c>
      <c r="W140" s="3">
        <f>+V140/U140</f>
        <v>1.1835656372415049</v>
      </c>
      <c r="X140" s="2">
        <v>151.63</v>
      </c>
      <c r="Y140" s="2">
        <v>71.400000000000006</v>
      </c>
    </row>
    <row r="141" spans="2:25" ht="12" customHeight="1" x14ac:dyDescent="0.15">
      <c r="B141" s="8">
        <v>44393</v>
      </c>
      <c r="C141" s="2">
        <v>28003.08</v>
      </c>
      <c r="D141" s="2">
        <v>20</v>
      </c>
      <c r="E141" s="2">
        <v>1932.19</v>
      </c>
      <c r="F141" s="2">
        <f>+C141/E141</f>
        <v>14.492922538673733</v>
      </c>
      <c r="G141" s="2">
        <v>1158.7</v>
      </c>
      <c r="H141" s="2">
        <v>3991.38</v>
      </c>
      <c r="I141" s="7">
        <v>2155015</v>
      </c>
      <c r="J141" s="6">
        <v>13.69</v>
      </c>
      <c r="K141" s="6">
        <v>1.22</v>
      </c>
      <c r="L141" s="5">
        <v>1.8800000000000001E-2</v>
      </c>
      <c r="M141" s="2">
        <v>34687.86</v>
      </c>
      <c r="N141" s="2">
        <v>4327.16</v>
      </c>
      <c r="O141" s="2">
        <v>14427.24</v>
      </c>
      <c r="P141" s="2">
        <v>18.45</v>
      </c>
      <c r="Q141" s="2">
        <v>152.26</v>
      </c>
      <c r="R141" s="4">
        <v>2.0000000000000001E-4</v>
      </c>
      <c r="S141" s="4">
        <v>-3.5E-4</v>
      </c>
      <c r="T141" s="12">
        <v>1.29E-2</v>
      </c>
      <c r="U141" s="2">
        <v>110.16</v>
      </c>
      <c r="V141" s="2">
        <v>130</v>
      </c>
      <c r="W141" s="3">
        <f>+V141/U141</f>
        <v>1.1801016702977487</v>
      </c>
      <c r="X141" s="2">
        <v>152.07</v>
      </c>
      <c r="Y141" s="2">
        <v>71.81</v>
      </c>
    </row>
    <row r="142" spans="2:25" ht="12" customHeight="1" x14ac:dyDescent="0.15">
      <c r="B142" s="8">
        <v>44396</v>
      </c>
      <c r="C142" s="2">
        <v>27652.74</v>
      </c>
      <c r="D142" s="2">
        <v>16.8</v>
      </c>
      <c r="E142" s="2">
        <v>1907.13</v>
      </c>
      <c r="F142" s="2">
        <f>+C142/E142</f>
        <v>14.499661795472779</v>
      </c>
      <c r="G142" s="2">
        <v>1136.99</v>
      </c>
      <c r="H142" s="2">
        <v>3971.08</v>
      </c>
      <c r="I142" s="7">
        <v>2066617</v>
      </c>
      <c r="J142" s="6">
        <v>13.54</v>
      </c>
      <c r="K142" s="6">
        <v>1.2</v>
      </c>
      <c r="L142" s="5">
        <v>1.9099999999999999E-2</v>
      </c>
      <c r="M142" s="2">
        <v>33962.04</v>
      </c>
      <c r="N142" s="2">
        <v>4258.57</v>
      </c>
      <c r="O142" s="2">
        <v>14274.98</v>
      </c>
      <c r="P142" s="2">
        <v>22.5</v>
      </c>
      <c r="Q142" s="2">
        <v>152.36000000000001</v>
      </c>
      <c r="R142" s="4">
        <v>1E-4</v>
      </c>
      <c r="S142" s="4">
        <v>-3.5E-4</v>
      </c>
      <c r="T142" s="12">
        <v>1.1900000000000001E-2</v>
      </c>
      <c r="U142" s="2">
        <v>109.84</v>
      </c>
      <c r="V142" s="2">
        <v>129.38</v>
      </c>
      <c r="W142" s="3">
        <f>+V142/U142</f>
        <v>1.1778951201747996</v>
      </c>
      <c r="X142" s="2">
        <v>150.77000000000001</v>
      </c>
      <c r="Y142" s="2">
        <v>66.34</v>
      </c>
    </row>
    <row r="143" spans="2:25" ht="12" customHeight="1" x14ac:dyDescent="0.15">
      <c r="B143" s="8">
        <v>44397</v>
      </c>
      <c r="C143" s="2">
        <v>27388.16</v>
      </c>
      <c r="D143" s="2">
        <v>13.2</v>
      </c>
      <c r="E143" s="2">
        <v>1888.89</v>
      </c>
      <c r="F143" s="2">
        <f>+C143/E143</f>
        <v>14.499605588467301</v>
      </c>
      <c r="G143" s="2">
        <v>1127.7</v>
      </c>
      <c r="H143" s="2">
        <v>3953.54</v>
      </c>
      <c r="I143" s="7">
        <v>2394162</v>
      </c>
      <c r="J143" s="6">
        <v>13.36</v>
      </c>
      <c r="K143" s="6">
        <v>1.19</v>
      </c>
      <c r="L143" s="5">
        <v>1.9300000000000001E-2</v>
      </c>
      <c r="M143" s="2">
        <v>34511.99</v>
      </c>
      <c r="N143" s="2">
        <v>4323.0600000000004</v>
      </c>
      <c r="O143" s="2">
        <v>14498.88</v>
      </c>
      <c r="P143" s="2">
        <v>19.73</v>
      </c>
      <c r="Q143" s="2">
        <v>152.46</v>
      </c>
      <c r="R143" s="4">
        <v>5.0000000000000002E-5</v>
      </c>
      <c r="S143" s="4">
        <v>-3.5E-4</v>
      </c>
      <c r="T143" s="4">
        <v>1.2200000000000001E-2</v>
      </c>
      <c r="U143" s="2">
        <v>109.62</v>
      </c>
      <c r="V143" s="2">
        <v>129.16999999999999</v>
      </c>
      <c r="W143" s="3">
        <f>+V143/U143</f>
        <v>1.1783433679985402</v>
      </c>
      <c r="X143" s="2">
        <v>149.46</v>
      </c>
      <c r="Y143" s="2">
        <v>67.42</v>
      </c>
    </row>
    <row r="144" spans="2:25" ht="12" customHeight="1" x14ac:dyDescent="0.15">
      <c r="B144" s="8">
        <v>44398</v>
      </c>
      <c r="C144" s="2">
        <v>27548</v>
      </c>
      <c r="D144" s="2">
        <v>13.4</v>
      </c>
      <c r="E144" s="2">
        <v>1904.41</v>
      </c>
      <c r="F144" s="2">
        <f>+C144/E144</f>
        <v>14.46537247756523</v>
      </c>
      <c r="G144" s="2">
        <v>1137.99</v>
      </c>
      <c r="H144" s="2">
        <v>3962.29</v>
      </c>
      <c r="I144" s="7">
        <v>2148666</v>
      </c>
      <c r="J144" s="6">
        <v>13.46</v>
      </c>
      <c r="K144" s="6">
        <v>1.2</v>
      </c>
      <c r="L144" s="5">
        <v>1.9199999999999998E-2</v>
      </c>
      <c r="M144" s="2">
        <v>34798</v>
      </c>
      <c r="N144" s="2">
        <v>4358.6899999999996</v>
      </c>
      <c r="O144" s="2">
        <v>14631.95</v>
      </c>
      <c r="P144" s="2">
        <v>17.91</v>
      </c>
      <c r="Q144" s="2">
        <v>152.4</v>
      </c>
      <c r="R144" s="4">
        <v>1E-4</v>
      </c>
      <c r="S144" s="4">
        <v>-3.8000000000000002E-4</v>
      </c>
      <c r="T144" s="4">
        <v>1.29E-2</v>
      </c>
      <c r="U144" s="2">
        <v>110.08</v>
      </c>
      <c r="V144" s="2">
        <v>129.46</v>
      </c>
      <c r="W144" s="3">
        <f>+V144/U144</f>
        <v>1.1760537790697676</v>
      </c>
      <c r="X144" s="2">
        <v>149.72999999999999</v>
      </c>
      <c r="Y144" s="2">
        <v>70.3</v>
      </c>
    </row>
    <row r="145" spans="2:25" ht="12" customHeight="1" x14ac:dyDescent="0.15">
      <c r="B145" s="8">
        <v>44399</v>
      </c>
      <c r="C145" s="14">
        <v>27548</v>
      </c>
      <c r="D145" s="14">
        <v>13.4</v>
      </c>
      <c r="E145" s="14">
        <v>1904.41</v>
      </c>
      <c r="F145" s="14">
        <f>+C145/E145</f>
        <v>14.46537247756523</v>
      </c>
      <c r="G145" s="14">
        <v>1137.99</v>
      </c>
      <c r="H145" s="14">
        <v>3962.29</v>
      </c>
      <c r="I145" s="17">
        <v>2148666</v>
      </c>
      <c r="J145" s="16">
        <v>13.46</v>
      </c>
      <c r="K145" s="16">
        <v>1.2</v>
      </c>
      <c r="L145" s="15">
        <v>1.9199999999999998E-2</v>
      </c>
      <c r="M145" s="2">
        <v>34823.35</v>
      </c>
      <c r="N145" s="2">
        <v>4367.4799999999996</v>
      </c>
      <c r="O145" s="2">
        <v>14684.6</v>
      </c>
      <c r="P145" s="2">
        <v>17.690000000000001</v>
      </c>
      <c r="Q145" s="14">
        <v>152.4</v>
      </c>
      <c r="R145" s="13">
        <v>1E-4</v>
      </c>
      <c r="S145" s="13">
        <v>-3.8000000000000002E-4</v>
      </c>
      <c r="T145" s="4">
        <v>1.26E-2</v>
      </c>
      <c r="U145" s="2">
        <v>110.17</v>
      </c>
      <c r="V145" s="2">
        <v>129.66999999999999</v>
      </c>
      <c r="W145" s="3">
        <f>+V145/U145</f>
        <v>1.1769991830806934</v>
      </c>
      <c r="X145" s="2">
        <f>U145*1.3765</f>
        <v>151.64900500000002</v>
      </c>
      <c r="Y145" s="2">
        <v>71.73</v>
      </c>
    </row>
    <row r="146" spans="2:25" ht="12" customHeight="1" x14ac:dyDescent="0.15">
      <c r="B146" s="8">
        <v>44400</v>
      </c>
      <c r="C146" s="14">
        <v>27548</v>
      </c>
      <c r="D146" s="14">
        <v>13.4</v>
      </c>
      <c r="E146" s="14">
        <v>1904.41</v>
      </c>
      <c r="F146" s="14">
        <f>+C146/E146</f>
        <v>14.46537247756523</v>
      </c>
      <c r="G146" s="14">
        <v>1137.99</v>
      </c>
      <c r="H146" s="14">
        <v>3962.29</v>
      </c>
      <c r="I146" s="17">
        <v>2148666</v>
      </c>
      <c r="J146" s="16">
        <v>13.46</v>
      </c>
      <c r="K146" s="16">
        <v>1.2</v>
      </c>
      <c r="L146" s="15">
        <v>1.9199999999999998E-2</v>
      </c>
      <c r="M146" s="2">
        <v>35061.550000000003</v>
      </c>
      <c r="N146" s="2">
        <v>4411.79</v>
      </c>
      <c r="O146" s="2">
        <v>14836.99</v>
      </c>
      <c r="P146" s="2">
        <v>17.2</v>
      </c>
      <c r="Q146" s="14">
        <v>152.4</v>
      </c>
      <c r="R146" s="13">
        <v>1E-4</v>
      </c>
      <c r="S146" s="13">
        <v>-3.8000000000000002E-4</v>
      </c>
      <c r="T146" s="4">
        <v>1.2800000000000001E-2</v>
      </c>
      <c r="U146" s="2">
        <v>110.55</v>
      </c>
      <c r="V146" s="2">
        <v>130.11000000000001</v>
      </c>
      <c r="W146" s="3">
        <f>+V146/U146</f>
        <v>1.1769335142469473</v>
      </c>
      <c r="X146" s="2">
        <f>+U146*1.3748</f>
        <v>151.98414</v>
      </c>
      <c r="Y146" s="2">
        <v>72.069999999999993</v>
      </c>
    </row>
    <row r="147" spans="2:25" ht="12" customHeight="1" x14ac:dyDescent="0.15">
      <c r="B147" s="8">
        <v>44403</v>
      </c>
      <c r="C147" s="2">
        <v>27833.29</v>
      </c>
      <c r="D147" s="2">
        <v>13.9</v>
      </c>
      <c r="E147" s="2">
        <v>1925.62</v>
      </c>
      <c r="F147" s="2">
        <f>+C147/E147</f>
        <v>14.454196570455231</v>
      </c>
      <c r="G147" s="2">
        <v>1142.04</v>
      </c>
      <c r="H147" s="2">
        <v>3984.96</v>
      </c>
      <c r="I147" s="7">
        <v>2249276</v>
      </c>
      <c r="J147" s="6">
        <v>13.63</v>
      </c>
      <c r="K147" s="6">
        <v>1.21</v>
      </c>
      <c r="L147" s="5">
        <v>1.89E-2</v>
      </c>
      <c r="M147" s="2">
        <v>35144.31</v>
      </c>
      <c r="N147" s="2">
        <v>4422.3</v>
      </c>
      <c r="O147" s="2">
        <v>14840.71</v>
      </c>
      <c r="P147" s="2">
        <v>17.579999999999998</v>
      </c>
      <c r="Q147" s="2">
        <v>152.41</v>
      </c>
      <c r="R147" s="4">
        <v>5.0000000000000002E-5</v>
      </c>
      <c r="S147" s="4">
        <v>-3.8000000000000002E-4</v>
      </c>
      <c r="T147" s="4">
        <v>1.29E-2</v>
      </c>
      <c r="U147" s="2">
        <v>110.2</v>
      </c>
      <c r="V147" s="2">
        <v>129.84</v>
      </c>
      <c r="W147" s="3">
        <f>+V147/U147</f>
        <v>1.1782214156079855</v>
      </c>
      <c r="X147" s="2">
        <v>151.59</v>
      </c>
      <c r="Y147" s="2">
        <v>71.91</v>
      </c>
    </row>
    <row r="148" spans="2:25" ht="12" customHeight="1" x14ac:dyDescent="0.15">
      <c r="B148" s="8">
        <v>44404</v>
      </c>
      <c r="C148" s="2">
        <v>27970.22</v>
      </c>
      <c r="D148" s="2">
        <v>13.8</v>
      </c>
      <c r="E148" s="2">
        <v>1938.04</v>
      </c>
      <c r="F148" s="2">
        <f>+C148/E148</f>
        <v>14.43222018121401</v>
      </c>
      <c r="G148" s="2">
        <v>1136.92</v>
      </c>
      <c r="H148" s="2">
        <v>3995.01</v>
      </c>
      <c r="I148" s="7">
        <v>1997156</v>
      </c>
      <c r="J148" s="6">
        <v>13.71</v>
      </c>
      <c r="K148" s="6">
        <v>1.22</v>
      </c>
      <c r="L148" s="5">
        <v>1.8800000000000001E-2</v>
      </c>
      <c r="M148" s="2">
        <v>35058.519999999997</v>
      </c>
      <c r="N148" s="2">
        <v>4401.46</v>
      </c>
      <c r="O148" s="2">
        <v>14660.58</v>
      </c>
      <c r="P148" s="2">
        <v>19.36</v>
      </c>
      <c r="Q148" s="2">
        <v>152.29</v>
      </c>
      <c r="R148" s="4">
        <v>1.4999999999999999E-4</v>
      </c>
      <c r="S148" s="4">
        <v>-3.8999999999999999E-4</v>
      </c>
      <c r="T148" s="12">
        <v>1.24E-2</v>
      </c>
      <c r="U148" s="2">
        <v>110.08</v>
      </c>
      <c r="V148" s="2">
        <v>129.69999999999999</v>
      </c>
      <c r="W148" s="3">
        <f>+V148/U148</f>
        <v>1.1782340116279069</v>
      </c>
      <c r="X148" s="2">
        <v>151.75</v>
      </c>
      <c r="Y148" s="2">
        <v>71.91</v>
      </c>
    </row>
    <row r="149" spans="2:25" ht="12" customHeight="1" x14ac:dyDescent="0.15">
      <c r="B149" s="8">
        <v>44405</v>
      </c>
      <c r="C149" s="2">
        <v>27581.66</v>
      </c>
      <c r="D149" s="2">
        <v>14.6</v>
      </c>
      <c r="E149" s="2">
        <v>1919.65</v>
      </c>
      <c r="F149" s="2">
        <f>+C149/E149</f>
        <v>14.368067095564294</v>
      </c>
      <c r="G149" s="2">
        <v>1097.3</v>
      </c>
      <c r="H149" s="2">
        <v>3956.89</v>
      </c>
      <c r="I149" s="7">
        <v>2205524</v>
      </c>
      <c r="J149" s="6">
        <v>13.58</v>
      </c>
      <c r="K149" s="6">
        <v>1.21</v>
      </c>
      <c r="L149" s="5">
        <v>1.9099999999999999E-2</v>
      </c>
      <c r="M149" s="2">
        <v>34930.93</v>
      </c>
      <c r="N149" s="2">
        <v>4400.66</v>
      </c>
      <c r="O149" s="2">
        <v>14762.59</v>
      </c>
      <c r="P149" s="2">
        <v>18.25</v>
      </c>
      <c r="Q149" s="2">
        <v>152.35</v>
      </c>
      <c r="R149" s="4">
        <v>1E-4</v>
      </c>
      <c r="S149" s="4">
        <v>-4.0999999999999999E-4</v>
      </c>
      <c r="T149" s="12">
        <v>1.2200000000000001E-2</v>
      </c>
      <c r="U149" s="2">
        <v>109.97</v>
      </c>
      <c r="V149" s="2">
        <v>129.82</v>
      </c>
      <c r="W149" s="3">
        <f>+V149/U149</f>
        <v>1.180503773756479</v>
      </c>
      <c r="X149" s="2">
        <v>152.5</v>
      </c>
      <c r="Y149" s="2">
        <v>72.25</v>
      </c>
    </row>
    <row r="150" spans="2:25" ht="12" customHeight="1" x14ac:dyDescent="0.15">
      <c r="B150" s="8">
        <v>44406</v>
      </c>
      <c r="C150" s="2">
        <v>27782.42</v>
      </c>
      <c r="D150" s="2">
        <v>14.6</v>
      </c>
      <c r="E150" s="2">
        <v>1927.43</v>
      </c>
      <c r="F150" s="2">
        <f>+C150/E150</f>
        <v>14.41423034818385</v>
      </c>
      <c r="G150" s="2">
        <v>1114.67</v>
      </c>
      <c r="H150" s="2">
        <v>3979.8</v>
      </c>
      <c r="I150" s="7">
        <v>2579050</v>
      </c>
      <c r="J150" s="6">
        <v>13.56</v>
      </c>
      <c r="K150" s="6">
        <v>1.21</v>
      </c>
      <c r="L150" s="5">
        <v>1.9E-2</v>
      </c>
      <c r="M150" s="2">
        <v>35084.53</v>
      </c>
      <c r="N150" s="2">
        <v>4419.1499999999996</v>
      </c>
      <c r="O150" s="2">
        <v>14778.27</v>
      </c>
      <c r="P150" s="2">
        <v>17.7</v>
      </c>
      <c r="Q150" s="2">
        <v>152.32</v>
      </c>
      <c r="R150" s="4">
        <v>1.4999999999999999E-4</v>
      </c>
      <c r="S150" s="4">
        <v>-4.2999999999999999E-4</v>
      </c>
      <c r="T150" s="4">
        <v>1.2699999999999999E-2</v>
      </c>
      <c r="U150" s="2">
        <v>109.86</v>
      </c>
      <c r="V150" s="2">
        <v>130.4</v>
      </c>
      <c r="W150" s="3">
        <f>+V150/U150</f>
        <v>1.1869652284726016</v>
      </c>
      <c r="X150" s="2">
        <v>153.13</v>
      </c>
      <c r="Y150" s="2">
        <v>73.39</v>
      </c>
    </row>
    <row r="151" spans="2:25" ht="12" customHeight="1" x14ac:dyDescent="0.15">
      <c r="B151" s="8">
        <v>44407</v>
      </c>
      <c r="C151" s="2">
        <v>27283.59</v>
      </c>
      <c r="D151" s="2">
        <v>15.9</v>
      </c>
      <c r="E151" s="2">
        <v>1901.08</v>
      </c>
      <c r="F151" s="2">
        <f>+C151/E151</f>
        <v>14.351626443916091</v>
      </c>
      <c r="G151" s="2">
        <v>1085.3399999999999</v>
      </c>
      <c r="H151" s="2">
        <v>3953.15</v>
      </c>
      <c r="I151" s="7">
        <v>2846928</v>
      </c>
      <c r="J151" s="6">
        <v>13.34</v>
      </c>
      <c r="K151" s="6">
        <v>1.19</v>
      </c>
      <c r="L151" s="5">
        <v>1.9300000000000001E-2</v>
      </c>
      <c r="M151" s="2">
        <v>34935.47</v>
      </c>
      <c r="N151" s="2">
        <v>4395.26</v>
      </c>
      <c r="O151" s="2">
        <v>14672.68</v>
      </c>
      <c r="P151" s="2">
        <v>18.239999999999998</v>
      </c>
      <c r="Q151" s="2">
        <v>152.30000000000001</v>
      </c>
      <c r="R151" s="4">
        <v>1.4999999999999999E-4</v>
      </c>
      <c r="S151" s="4">
        <v>-4.4000000000000002E-4</v>
      </c>
      <c r="T151" s="12">
        <v>1.2200000000000001E-2</v>
      </c>
      <c r="U151" s="2">
        <v>109.52</v>
      </c>
      <c r="V151" s="2">
        <v>130.28</v>
      </c>
      <c r="W151" s="3">
        <f>+V151/U151</f>
        <v>1.1895544192841492</v>
      </c>
      <c r="X151" s="2">
        <v>152.91</v>
      </c>
      <c r="Y151" s="2">
        <v>73.95</v>
      </c>
    </row>
    <row r="152" spans="2:25" ht="12" customHeight="1" x14ac:dyDescent="0.15">
      <c r="B152" s="8">
        <v>44410</v>
      </c>
      <c r="C152" s="2">
        <v>27781.02</v>
      </c>
      <c r="D152" s="2">
        <v>17.100000000000001</v>
      </c>
      <c r="E152" s="2">
        <v>1940.05</v>
      </c>
      <c r="F152" s="2">
        <f>+C152/E152</f>
        <v>14.319744336486174</v>
      </c>
      <c r="G152" s="2">
        <v>1088.3399999999999</v>
      </c>
      <c r="H152" s="2">
        <v>3965.07</v>
      </c>
      <c r="I152" s="7">
        <v>2457268</v>
      </c>
      <c r="J152" s="6">
        <v>13.57</v>
      </c>
      <c r="K152" s="6">
        <v>1.21</v>
      </c>
      <c r="L152" s="5">
        <v>1.9400000000000001E-2</v>
      </c>
      <c r="M152" s="2">
        <v>34838.160000000003</v>
      </c>
      <c r="N152" s="2">
        <v>4387.16</v>
      </c>
      <c r="O152" s="2">
        <v>14681.07</v>
      </c>
      <c r="P152" s="2">
        <v>19.46</v>
      </c>
      <c r="Q152" s="2">
        <v>152.31</v>
      </c>
      <c r="R152" s="4">
        <v>1.4999999999999999E-4</v>
      </c>
      <c r="S152" s="4">
        <v>-4.2999999999999999E-4</v>
      </c>
      <c r="T152" s="12">
        <v>1.18E-2</v>
      </c>
      <c r="U152" s="2">
        <v>109.66</v>
      </c>
      <c r="V152" s="2">
        <v>130.29</v>
      </c>
      <c r="W152" s="3">
        <f>+V152/U152</f>
        <v>1.1881269378077695</v>
      </c>
      <c r="X152" s="2">
        <v>152.63999999999999</v>
      </c>
      <c r="Y152" s="2">
        <v>71.47</v>
      </c>
    </row>
    <row r="153" spans="2:25" ht="12" customHeight="1" x14ac:dyDescent="0.15">
      <c r="B153" s="8">
        <v>44411</v>
      </c>
      <c r="C153" s="2">
        <v>27641.83</v>
      </c>
      <c r="D153" s="2">
        <v>17.2</v>
      </c>
      <c r="E153" s="2">
        <v>1931.14</v>
      </c>
      <c r="F153" s="2">
        <f>+C153/E153</f>
        <v>14.313736963658771</v>
      </c>
      <c r="G153" s="2">
        <v>1085.53</v>
      </c>
      <c r="H153" s="2">
        <v>3977.27</v>
      </c>
      <c r="I153" s="7">
        <v>2136414</v>
      </c>
      <c r="J153" s="6">
        <v>13.49</v>
      </c>
      <c r="K153" s="6">
        <v>1.2</v>
      </c>
      <c r="L153" s="5">
        <v>1.9300000000000001E-2</v>
      </c>
      <c r="M153" s="2">
        <v>35116.400000000001</v>
      </c>
      <c r="N153" s="2">
        <v>4423.1499999999996</v>
      </c>
      <c r="O153" s="2">
        <v>14761.3</v>
      </c>
      <c r="P153" s="2">
        <v>18.04</v>
      </c>
      <c r="Q153" s="2">
        <v>152.44</v>
      </c>
      <c r="R153" s="19" t="s">
        <v>10</v>
      </c>
      <c r="S153" s="4">
        <v>-4.0999999999999999E-4</v>
      </c>
      <c r="T153" s="12">
        <v>1.17E-2</v>
      </c>
      <c r="U153" s="2">
        <v>109.21</v>
      </c>
      <c r="V153" s="2">
        <v>129.71</v>
      </c>
      <c r="W153" s="3">
        <f>+V153/U153</f>
        <v>1.1877117480084243</v>
      </c>
      <c r="X153" s="2">
        <v>151.97</v>
      </c>
      <c r="Y153" s="2">
        <v>70.569999999999993</v>
      </c>
    </row>
    <row r="154" spans="2:25" ht="12" customHeight="1" x14ac:dyDescent="0.15">
      <c r="B154" s="8">
        <v>44412</v>
      </c>
      <c r="C154" s="2">
        <v>27584.080000000002</v>
      </c>
      <c r="D154" s="2">
        <v>17.100000000000001</v>
      </c>
      <c r="E154" s="2">
        <v>1921.43</v>
      </c>
      <c r="F154" s="2">
        <f>+C154/E154</f>
        <v>14.356016092181344</v>
      </c>
      <c r="G154" s="2">
        <v>1071.22</v>
      </c>
      <c r="H154" s="2">
        <v>3935.17</v>
      </c>
      <c r="I154" s="7">
        <v>2438091</v>
      </c>
      <c r="J154" s="6">
        <v>13.29</v>
      </c>
      <c r="K154" s="6">
        <v>1.19</v>
      </c>
      <c r="L154" s="5">
        <v>1.9800000000000002E-2</v>
      </c>
      <c r="M154" s="2">
        <v>34792.67</v>
      </c>
      <c r="N154" s="2">
        <v>4402.66</v>
      </c>
      <c r="O154" s="2">
        <v>14780.54</v>
      </c>
      <c r="P154" s="2">
        <v>17.97</v>
      </c>
      <c r="Q154" s="2">
        <v>152.49</v>
      </c>
      <c r="R154" s="4">
        <v>0</v>
      </c>
      <c r="S154" s="4">
        <v>-3.8999999999999999E-4</v>
      </c>
      <c r="T154" s="4">
        <v>1.18E-2</v>
      </c>
      <c r="U154" s="2">
        <v>109.1</v>
      </c>
      <c r="V154" s="2">
        <v>129.58000000000001</v>
      </c>
      <c r="W154" s="3">
        <f>+V154/U154</f>
        <v>1.1877176901924842</v>
      </c>
      <c r="X154" s="2">
        <v>152.07</v>
      </c>
      <c r="Y154" s="2">
        <v>68</v>
      </c>
    </row>
    <row r="155" spans="2:25" ht="12" customHeight="1" x14ac:dyDescent="0.15">
      <c r="B155" s="8">
        <v>44413</v>
      </c>
      <c r="C155" s="2">
        <v>27728.12</v>
      </c>
      <c r="D155" s="2">
        <v>17.2</v>
      </c>
      <c r="E155" s="2">
        <v>1928.98</v>
      </c>
      <c r="F155" s="2">
        <f>+C155/E155</f>
        <v>14.374498439589834</v>
      </c>
      <c r="G155" s="2">
        <v>1062.9100000000001</v>
      </c>
      <c r="H155" s="2">
        <v>3918.93</v>
      </c>
      <c r="I155" s="7">
        <v>2206561</v>
      </c>
      <c r="J155" s="6">
        <v>13.16</v>
      </c>
      <c r="K155" s="6">
        <v>1.19</v>
      </c>
      <c r="L155" s="5">
        <v>2.0199999999999999E-2</v>
      </c>
      <c r="M155" s="2">
        <v>35064.25</v>
      </c>
      <c r="N155" s="2">
        <v>4429.1000000000004</v>
      </c>
      <c r="O155" s="2">
        <v>14895.12</v>
      </c>
      <c r="P155" s="2">
        <v>17.28</v>
      </c>
      <c r="Q155" s="2">
        <v>152.38</v>
      </c>
      <c r="R155" s="4">
        <v>5.0000000000000002E-5</v>
      </c>
      <c r="S155" s="4">
        <v>-2.9999999999999997E-4</v>
      </c>
      <c r="T155" s="4">
        <v>1.2200000000000001E-2</v>
      </c>
      <c r="U155" s="2">
        <v>109.56</v>
      </c>
      <c r="V155" s="2">
        <v>129.81</v>
      </c>
      <c r="W155" s="3">
        <f>+V155/U155</f>
        <v>1.184830230010953</v>
      </c>
      <c r="X155" s="2">
        <v>152.52000000000001</v>
      </c>
      <c r="Y155" s="2">
        <v>69.150000000000006</v>
      </c>
    </row>
    <row r="156" spans="2:25" ht="12" customHeight="1" x14ac:dyDescent="0.15">
      <c r="B156" s="8">
        <v>44414</v>
      </c>
      <c r="C156" s="2">
        <v>27820.04</v>
      </c>
      <c r="D156" s="2">
        <v>16.8</v>
      </c>
      <c r="E156" s="2">
        <v>1929.34</v>
      </c>
      <c r="F156" s="2">
        <f>+C156/E156</f>
        <v>14.419459504286442</v>
      </c>
      <c r="G156" s="2">
        <v>1064.74</v>
      </c>
      <c r="H156" s="2">
        <v>3902.43</v>
      </c>
      <c r="I156" s="7">
        <v>2431614</v>
      </c>
      <c r="J156" s="6">
        <v>13.12</v>
      </c>
      <c r="K156" s="6">
        <v>1.19</v>
      </c>
      <c r="L156" s="5">
        <v>2.0199999999999999E-2</v>
      </c>
      <c r="M156" s="2">
        <v>35208.410000000003</v>
      </c>
      <c r="N156" s="2">
        <v>4436.5200000000004</v>
      </c>
      <c r="O156" s="2">
        <v>14835.76</v>
      </c>
      <c r="P156" s="2">
        <v>16.149999999999999</v>
      </c>
      <c r="Q156" s="2">
        <v>152.30000000000001</v>
      </c>
      <c r="R156" s="4">
        <v>1E-4</v>
      </c>
      <c r="S156" s="4">
        <v>-2.7999999999999998E-4</v>
      </c>
      <c r="T156" s="4">
        <v>1.2999999999999999E-2</v>
      </c>
      <c r="U156" s="2">
        <v>109.71</v>
      </c>
      <c r="V156" s="2">
        <v>129.72</v>
      </c>
      <c r="W156" s="3">
        <f>+V156/U156</f>
        <v>1.1823899371069182</v>
      </c>
      <c r="X156" s="2">
        <v>152.69999999999999</v>
      </c>
      <c r="Y156" s="2">
        <v>68.28</v>
      </c>
    </row>
    <row r="157" spans="2:25" ht="12" customHeight="1" x14ac:dyDescent="0.15">
      <c r="B157" s="8">
        <v>44417</v>
      </c>
      <c r="C157" s="14">
        <v>27820.04</v>
      </c>
      <c r="D157" s="14">
        <v>16.8</v>
      </c>
      <c r="E157" s="14">
        <v>1929.34</v>
      </c>
      <c r="F157" s="14">
        <f>+C157/E157</f>
        <v>14.419459504286442</v>
      </c>
      <c r="G157" s="14">
        <v>1064.74</v>
      </c>
      <c r="H157" s="14">
        <v>3902.43</v>
      </c>
      <c r="I157" s="17">
        <v>2431614</v>
      </c>
      <c r="J157" s="16">
        <v>13.12</v>
      </c>
      <c r="K157" s="16">
        <v>1.19</v>
      </c>
      <c r="L157" s="15">
        <v>2.0199999999999999E-2</v>
      </c>
      <c r="M157" s="2">
        <v>35101.85</v>
      </c>
      <c r="N157" s="2">
        <v>4432.3500000000004</v>
      </c>
      <c r="O157" s="2">
        <v>14860.18</v>
      </c>
      <c r="P157" s="2">
        <v>16.72</v>
      </c>
      <c r="Q157" s="14">
        <v>152.30000000000001</v>
      </c>
      <c r="R157" s="13">
        <v>1E-4</v>
      </c>
      <c r="S157" s="13">
        <v>-2.7999999999999998E-4</v>
      </c>
      <c r="T157" s="4">
        <v>1.32E-2</v>
      </c>
      <c r="U157" s="2">
        <v>110.32</v>
      </c>
      <c r="V157" s="2">
        <v>129.47999999999999</v>
      </c>
      <c r="W157" s="3">
        <f>+V157/U157</f>
        <v>1.1736765772298767</v>
      </c>
      <c r="X157" s="2">
        <f>U157*1.3849</f>
        <v>152.78216799999998</v>
      </c>
      <c r="Y157" s="2">
        <v>66.48</v>
      </c>
    </row>
    <row r="158" spans="2:25" ht="12" customHeight="1" x14ac:dyDescent="0.15">
      <c r="B158" s="8">
        <v>44418</v>
      </c>
      <c r="C158" s="2">
        <v>27888.15</v>
      </c>
      <c r="D158" s="2">
        <v>16.600000000000001</v>
      </c>
      <c r="E158" s="2">
        <v>1936.28</v>
      </c>
      <c r="F158" s="2">
        <f>+C158/E158</f>
        <v>14.402953085297582</v>
      </c>
      <c r="G158" s="2">
        <v>1083.22</v>
      </c>
      <c r="H158" s="2">
        <v>3935.23</v>
      </c>
      <c r="I158" s="7">
        <v>2607683</v>
      </c>
      <c r="J158" s="6">
        <v>13.13</v>
      </c>
      <c r="K158" s="6">
        <v>1.19</v>
      </c>
      <c r="L158" s="5">
        <v>2.01E-2</v>
      </c>
      <c r="M158" s="2">
        <v>35264.67</v>
      </c>
      <c r="N158" s="2">
        <v>4436.75</v>
      </c>
      <c r="O158" s="2">
        <v>14788.09</v>
      </c>
      <c r="P158" s="2">
        <v>16.79</v>
      </c>
      <c r="Q158" s="2">
        <v>152.13999999999999</v>
      </c>
      <c r="R158" s="4">
        <v>2.5000000000000001E-4</v>
      </c>
      <c r="S158" s="4">
        <v>-2.7999999999999998E-4</v>
      </c>
      <c r="T158" s="4">
        <v>1.35E-2</v>
      </c>
      <c r="U158" s="2">
        <v>110.44</v>
      </c>
      <c r="V158" s="2">
        <v>129.56</v>
      </c>
      <c r="W158" s="3">
        <f>+V158/U158</f>
        <v>1.1731256791017748</v>
      </c>
      <c r="X158" s="2">
        <v>153</v>
      </c>
      <c r="Y158" s="2">
        <v>68.290000000000006</v>
      </c>
    </row>
    <row r="159" spans="2:25" ht="12" customHeight="1" x14ac:dyDescent="0.15">
      <c r="B159" s="8">
        <v>44419</v>
      </c>
      <c r="C159" s="2">
        <v>28070.51</v>
      </c>
      <c r="D159" s="2">
        <v>16.600000000000001</v>
      </c>
      <c r="E159" s="2">
        <v>1954.08</v>
      </c>
      <c r="F159" s="2">
        <f>+C159/E159</f>
        <v>14.365077171866044</v>
      </c>
      <c r="G159" s="2">
        <v>1088.72</v>
      </c>
      <c r="H159" s="2">
        <v>3942.78</v>
      </c>
      <c r="I159" s="7">
        <v>2645328</v>
      </c>
      <c r="J159" s="6">
        <v>13.24</v>
      </c>
      <c r="K159" s="6">
        <v>1.2</v>
      </c>
      <c r="L159" s="5">
        <v>0.02</v>
      </c>
      <c r="M159" s="2">
        <v>35484.97</v>
      </c>
      <c r="N159" s="2">
        <v>4447.7</v>
      </c>
      <c r="O159" s="2">
        <v>14765.14</v>
      </c>
      <c r="P159" s="2">
        <v>16.059999999999999</v>
      </c>
      <c r="Q159" s="2">
        <v>152.04</v>
      </c>
      <c r="R159" s="4">
        <v>3.5E-4</v>
      </c>
      <c r="S159" s="4">
        <v>-2.5999999999999998E-4</v>
      </c>
      <c r="T159" s="4">
        <v>1.3299999999999999E-2</v>
      </c>
      <c r="U159" s="2">
        <v>110.74</v>
      </c>
      <c r="V159" s="2">
        <v>129.69999999999999</v>
      </c>
      <c r="W159" s="3">
        <f>+V159/U159</f>
        <v>1.1712118475708868</v>
      </c>
      <c r="X159" s="2">
        <v>153</v>
      </c>
      <c r="Y159" s="2">
        <v>69.31</v>
      </c>
    </row>
    <row r="160" spans="2:25" ht="12" customHeight="1" x14ac:dyDescent="0.15">
      <c r="B160" s="8">
        <v>44420</v>
      </c>
      <c r="C160" s="2">
        <v>28015.02</v>
      </c>
      <c r="D160" s="2">
        <v>14.6</v>
      </c>
      <c r="E160" s="2">
        <v>1953.55</v>
      </c>
      <c r="F160" s="2">
        <f>+C160/E160</f>
        <v>14.340569732026312</v>
      </c>
      <c r="G160" s="2">
        <v>1076.32</v>
      </c>
      <c r="H160" s="2">
        <v>3947.41</v>
      </c>
      <c r="I160" s="7">
        <v>2384420</v>
      </c>
      <c r="J160" s="6">
        <v>13.24</v>
      </c>
      <c r="K160" s="6">
        <v>1.2</v>
      </c>
      <c r="L160" s="5">
        <v>0.02</v>
      </c>
      <c r="M160" s="2">
        <v>35499.85</v>
      </c>
      <c r="N160" s="2">
        <v>4460.83</v>
      </c>
      <c r="O160" s="2">
        <v>14816.26</v>
      </c>
      <c r="P160" s="2">
        <v>15.59</v>
      </c>
      <c r="Q160" s="2">
        <v>152.19999999999999</v>
      </c>
      <c r="R160" s="4">
        <v>2.0000000000000001E-4</v>
      </c>
      <c r="S160" s="4">
        <v>-2.0000000000000001E-4</v>
      </c>
      <c r="T160" s="4">
        <v>1.3599999999999999E-2</v>
      </c>
      <c r="U160" s="2">
        <v>110.37</v>
      </c>
      <c r="V160" s="2">
        <v>129.59</v>
      </c>
      <c r="W160" s="3">
        <f>+V160/U160</f>
        <v>1.1741415239648456</v>
      </c>
      <c r="X160" s="2">
        <v>153.13</v>
      </c>
      <c r="Y160" s="2">
        <v>69</v>
      </c>
    </row>
    <row r="161" spans="2:25" ht="12" customHeight="1" x14ac:dyDescent="0.15">
      <c r="B161" s="8">
        <v>44421</v>
      </c>
      <c r="C161" s="2">
        <v>27977.15</v>
      </c>
      <c r="D161" s="2">
        <v>14.5</v>
      </c>
      <c r="E161" s="2">
        <v>1956.39</v>
      </c>
      <c r="F161" s="2">
        <f>+C161/E161</f>
        <v>14.300395115493332</v>
      </c>
      <c r="G161" s="2">
        <v>1069</v>
      </c>
      <c r="H161" s="2">
        <v>3960.06</v>
      </c>
      <c r="I161" s="7">
        <v>2320836</v>
      </c>
      <c r="J161" s="6">
        <v>13.19</v>
      </c>
      <c r="K161" s="6">
        <v>1.2</v>
      </c>
      <c r="L161" s="5">
        <v>2.0199999999999999E-2</v>
      </c>
      <c r="M161" s="2">
        <v>35515.379999999997</v>
      </c>
      <c r="N161" s="2">
        <v>4468</v>
      </c>
      <c r="O161" s="2">
        <v>14822.9</v>
      </c>
      <c r="P161" s="2">
        <v>15.45</v>
      </c>
      <c r="Q161" s="2">
        <v>152.19999999999999</v>
      </c>
      <c r="R161" s="4">
        <v>2.0000000000000001E-4</v>
      </c>
      <c r="S161" s="4">
        <v>-1.7000000000000001E-4</v>
      </c>
      <c r="T161" s="12">
        <v>1.2800000000000001E-2</v>
      </c>
      <c r="U161" s="2">
        <v>110.29</v>
      </c>
      <c r="V161" s="2">
        <v>129.41999999999999</v>
      </c>
      <c r="W161" s="3">
        <f>+V161/U161</f>
        <v>1.173451808867531</v>
      </c>
      <c r="X161" s="2">
        <v>152.27000000000001</v>
      </c>
      <c r="Y161" s="2">
        <v>68.44</v>
      </c>
    </row>
    <row r="162" spans="2:25" ht="12" customHeight="1" x14ac:dyDescent="0.15">
      <c r="B162" s="8">
        <v>44424</v>
      </c>
      <c r="C162" s="2">
        <v>27523.19</v>
      </c>
      <c r="D162" s="2">
        <v>15.6</v>
      </c>
      <c r="E162" s="2">
        <v>1924.98</v>
      </c>
      <c r="F162" s="2">
        <f>+C162/E162</f>
        <v>14.29790958867105</v>
      </c>
      <c r="G162" s="2">
        <v>1030.6199999999999</v>
      </c>
      <c r="H162" s="2">
        <v>3939.23</v>
      </c>
      <c r="I162" s="7">
        <v>2323017</v>
      </c>
      <c r="J162" s="6">
        <v>12.96</v>
      </c>
      <c r="K162" s="6">
        <v>1.18</v>
      </c>
      <c r="L162" s="5">
        <v>2.06E-2</v>
      </c>
      <c r="M162" s="2">
        <v>35625.4</v>
      </c>
      <c r="N162" s="2">
        <v>4479.71</v>
      </c>
      <c r="O162" s="2">
        <v>14793.76</v>
      </c>
      <c r="P162" s="2">
        <v>16.12</v>
      </c>
      <c r="Q162" s="2">
        <v>152.36000000000001</v>
      </c>
      <c r="R162" s="4">
        <v>1E-4</v>
      </c>
      <c r="S162" s="4">
        <v>-3.6000000000000002E-4</v>
      </c>
      <c r="T162" s="12">
        <v>1.2699999999999999E-2</v>
      </c>
      <c r="U162" s="2">
        <v>109.4</v>
      </c>
      <c r="V162" s="2">
        <v>128.88</v>
      </c>
      <c r="W162" s="3">
        <f>+V162/U162</f>
        <v>1.1780621572212064</v>
      </c>
      <c r="X162" s="2">
        <v>151.56</v>
      </c>
      <c r="Y162" s="2">
        <v>67.290000000000006</v>
      </c>
    </row>
    <row r="163" spans="2:25" ht="12" customHeight="1" x14ac:dyDescent="0.15">
      <c r="B163" s="8">
        <v>44425</v>
      </c>
      <c r="C163" s="2">
        <v>27424.47</v>
      </c>
      <c r="D163" s="2">
        <v>15.1</v>
      </c>
      <c r="E163" s="2">
        <v>1915.63</v>
      </c>
      <c r="F163" s="2">
        <f>+C163/E163</f>
        <v>14.316162306917306</v>
      </c>
      <c r="G163" s="2">
        <v>1009.39</v>
      </c>
      <c r="H163" s="2">
        <v>3892.38</v>
      </c>
      <c r="I163" s="7">
        <v>2068487</v>
      </c>
      <c r="J163" s="6">
        <v>12.89</v>
      </c>
      <c r="K163" s="6">
        <v>1.18</v>
      </c>
      <c r="L163" s="5">
        <v>2.0799999999999999E-2</v>
      </c>
      <c r="M163" s="2">
        <v>35343.279999999999</v>
      </c>
      <c r="N163" s="2">
        <v>4448.08</v>
      </c>
      <c r="O163" s="2">
        <v>14656.18</v>
      </c>
      <c r="P163" s="2">
        <v>17.91</v>
      </c>
      <c r="Q163" s="2">
        <v>152.38999999999999</v>
      </c>
      <c r="R163" s="4">
        <v>5.0000000000000002E-5</v>
      </c>
      <c r="S163" s="4">
        <v>-3.6999999999999999E-4</v>
      </c>
      <c r="T163" s="12">
        <v>1.26E-2</v>
      </c>
      <c r="U163" s="2">
        <v>109.32</v>
      </c>
      <c r="V163" s="2">
        <v>128.69</v>
      </c>
      <c r="W163" s="3">
        <f>+V163/U163</f>
        <v>1.1771862422246615</v>
      </c>
      <c r="X163" s="2">
        <v>150.94999999999999</v>
      </c>
      <c r="Y163" s="2">
        <v>66.52</v>
      </c>
    </row>
    <row r="164" spans="2:25" ht="12" customHeight="1" x14ac:dyDescent="0.15">
      <c r="B164" s="8">
        <v>44426</v>
      </c>
      <c r="C164" s="2">
        <v>27585.91</v>
      </c>
      <c r="D164" s="2">
        <v>14.8</v>
      </c>
      <c r="E164" s="2">
        <v>1923.97</v>
      </c>
      <c r="F164" s="2">
        <f>+C164/E164</f>
        <v>14.338014626007682</v>
      </c>
      <c r="G164" s="2">
        <v>1038.4100000000001</v>
      </c>
      <c r="H164" s="2">
        <v>3904.27</v>
      </c>
      <c r="I164" s="7">
        <v>2180839</v>
      </c>
      <c r="J164" s="6">
        <v>12.93</v>
      </c>
      <c r="K164" s="6">
        <v>1.18</v>
      </c>
      <c r="L164" s="5">
        <v>2.07E-2</v>
      </c>
      <c r="M164" s="2">
        <v>34960</v>
      </c>
      <c r="N164" s="2">
        <v>4400.2700000000004</v>
      </c>
      <c r="O164" s="2">
        <v>14525.91</v>
      </c>
      <c r="P164" s="2">
        <v>21.57</v>
      </c>
      <c r="Q164" s="2">
        <v>152.33000000000001</v>
      </c>
      <c r="R164" s="4">
        <v>1E-4</v>
      </c>
      <c r="S164" s="4">
        <v>-3.6999999999999999E-4</v>
      </c>
      <c r="T164" s="4">
        <v>1.26E-2</v>
      </c>
      <c r="U164" s="2">
        <v>109.6</v>
      </c>
      <c r="V164" s="2">
        <v>128.49</v>
      </c>
      <c r="W164" s="3">
        <f>+V164/U164</f>
        <v>1.1723540145985403</v>
      </c>
      <c r="X164" s="2">
        <v>150.6</v>
      </c>
      <c r="Y164" s="2">
        <v>65.459999999999994</v>
      </c>
    </row>
    <row r="165" spans="2:25" ht="12" customHeight="1" x14ac:dyDescent="0.15">
      <c r="B165" s="8">
        <v>44427</v>
      </c>
      <c r="C165" s="2">
        <v>27281.17</v>
      </c>
      <c r="D165" s="2">
        <v>14.7</v>
      </c>
      <c r="E165" s="2">
        <v>1897.19</v>
      </c>
      <c r="F165" s="2">
        <f>+C165/E165</f>
        <v>14.379777460349253</v>
      </c>
      <c r="G165" s="2">
        <v>1033.8599999999999</v>
      </c>
      <c r="H165" s="2">
        <v>3875.15</v>
      </c>
      <c r="I165" s="7">
        <v>2384100</v>
      </c>
      <c r="J165" s="6">
        <v>12.74</v>
      </c>
      <c r="K165" s="6">
        <v>1.1599999999999999</v>
      </c>
      <c r="L165" s="5">
        <v>2.1000000000000001E-2</v>
      </c>
      <c r="M165" s="2">
        <v>34894.120000000003</v>
      </c>
      <c r="N165" s="2">
        <v>4405.8</v>
      </c>
      <c r="O165" s="2">
        <v>14541.79</v>
      </c>
      <c r="P165" s="2">
        <v>21.67</v>
      </c>
      <c r="Q165" s="2">
        <v>152.35</v>
      </c>
      <c r="R165" s="4">
        <v>1E-4</v>
      </c>
      <c r="S165" s="4">
        <v>-3.8000000000000002E-4</v>
      </c>
      <c r="T165" s="12">
        <v>1.23E-2</v>
      </c>
      <c r="U165" s="2">
        <v>109.77</v>
      </c>
      <c r="V165" s="2">
        <v>128.24</v>
      </c>
      <c r="W165" s="3">
        <f>+V165/U165</f>
        <v>1.168260909173727</v>
      </c>
      <c r="X165" s="2">
        <v>150.29</v>
      </c>
      <c r="Y165" s="2">
        <v>63.69</v>
      </c>
    </row>
    <row r="166" spans="2:25" ht="12" customHeight="1" x14ac:dyDescent="0.15">
      <c r="B166" s="8">
        <v>44428</v>
      </c>
      <c r="C166" s="2">
        <v>27013.25</v>
      </c>
      <c r="D166" s="2">
        <v>14.7</v>
      </c>
      <c r="E166" s="2">
        <v>1880.68</v>
      </c>
      <c r="F166" s="2">
        <f>+C166/E166</f>
        <v>14.363554671714486</v>
      </c>
      <c r="G166" s="2">
        <v>1034.81</v>
      </c>
      <c r="H166" s="2">
        <v>3841.44</v>
      </c>
      <c r="I166" s="7">
        <v>2830582</v>
      </c>
      <c r="J166" s="6">
        <v>12.59</v>
      </c>
      <c r="K166" s="6">
        <v>1.1499999999999999</v>
      </c>
      <c r="L166" s="5">
        <v>2.1299999999999999E-2</v>
      </c>
      <c r="M166" s="2">
        <v>35120.080000000002</v>
      </c>
      <c r="N166" s="2">
        <v>4441.67</v>
      </c>
      <c r="O166" s="2">
        <v>14714.66</v>
      </c>
      <c r="P166" s="2">
        <v>18.559999999999999</v>
      </c>
      <c r="Q166" s="2">
        <v>152.38999999999999</v>
      </c>
      <c r="R166" s="4">
        <v>5.0000000000000002E-5</v>
      </c>
      <c r="S166" s="4">
        <v>-3.8000000000000002E-4</v>
      </c>
      <c r="T166" s="4">
        <v>1.26E-2</v>
      </c>
      <c r="U166" s="2">
        <v>109.61</v>
      </c>
      <c r="V166" s="2">
        <v>128.03</v>
      </c>
      <c r="W166" s="3">
        <f>+V166/U166</f>
        <v>1.1680503603685795</v>
      </c>
      <c r="X166" s="2">
        <v>149.31</v>
      </c>
      <c r="Y166" s="2">
        <v>62.23</v>
      </c>
    </row>
    <row r="167" spans="2:25" ht="12" customHeight="1" x14ac:dyDescent="0.15">
      <c r="B167" s="8">
        <v>44431</v>
      </c>
      <c r="C167" s="2">
        <v>27494.240000000002</v>
      </c>
      <c r="D167" s="2">
        <v>15.8</v>
      </c>
      <c r="E167" s="2">
        <v>1915.14</v>
      </c>
      <c r="F167" s="2">
        <f>+C167/E167</f>
        <v>14.356255939513561</v>
      </c>
      <c r="G167" s="2">
        <v>1064.49</v>
      </c>
      <c r="H167" s="2">
        <v>3869.76</v>
      </c>
      <c r="I167" s="7">
        <v>2310354</v>
      </c>
      <c r="J167" s="6">
        <v>12.82</v>
      </c>
      <c r="K167" s="6">
        <v>1.17</v>
      </c>
      <c r="L167" s="5">
        <v>2.0899999999999998E-2</v>
      </c>
      <c r="M167" s="2">
        <v>35335.71</v>
      </c>
      <c r="N167" s="2">
        <v>4479.53</v>
      </c>
      <c r="O167" s="2">
        <v>14942.65</v>
      </c>
      <c r="P167" s="2">
        <v>17.149999999999999</v>
      </c>
      <c r="Q167" s="2">
        <v>152.28</v>
      </c>
      <c r="R167" s="4">
        <v>1.4999999999999999E-4</v>
      </c>
      <c r="S167" s="4">
        <v>-3.2000000000000003E-4</v>
      </c>
      <c r="T167" s="12">
        <v>1.2500000000000001E-2</v>
      </c>
      <c r="U167" s="2">
        <v>109.9</v>
      </c>
      <c r="V167" s="2">
        <v>128.83000000000001</v>
      </c>
      <c r="W167" s="3">
        <f>+V167/U167</f>
        <v>1.1722474977252049</v>
      </c>
      <c r="X167" s="2">
        <v>150</v>
      </c>
      <c r="Y167" s="2">
        <v>65.569999999999993</v>
      </c>
    </row>
    <row r="168" spans="2:25" ht="12" customHeight="1" x14ac:dyDescent="0.15">
      <c r="B168" s="8">
        <v>44432</v>
      </c>
      <c r="C168" s="2">
        <v>27732.1</v>
      </c>
      <c r="D168" s="2">
        <v>15.7</v>
      </c>
      <c r="E168" s="2">
        <v>1934.2</v>
      </c>
      <c r="F168" s="2">
        <f>+C168/E168</f>
        <v>14.337762382380312</v>
      </c>
      <c r="G168" s="2">
        <v>1072.5999999999999</v>
      </c>
      <c r="H168" s="2">
        <v>3905.21</v>
      </c>
      <c r="I168" s="7">
        <v>2337815</v>
      </c>
      <c r="J168" s="6">
        <v>12.92</v>
      </c>
      <c r="K168" s="6">
        <v>1.18</v>
      </c>
      <c r="L168" s="5">
        <v>2.07E-2</v>
      </c>
      <c r="M168" s="2">
        <v>35366.26</v>
      </c>
      <c r="N168" s="2">
        <v>4486.2299999999996</v>
      </c>
      <c r="O168" s="2">
        <v>15019.8</v>
      </c>
      <c r="P168" s="2">
        <v>17.22</v>
      </c>
      <c r="Q168" s="2">
        <v>152.26</v>
      </c>
      <c r="R168" s="4">
        <v>1.4999999999999999E-4</v>
      </c>
      <c r="S168" s="4">
        <v>-3.6999999999999999E-4</v>
      </c>
      <c r="T168" s="4">
        <v>1.29E-2</v>
      </c>
      <c r="U168" s="2">
        <v>109.76</v>
      </c>
      <c r="V168" s="2">
        <v>128.83000000000001</v>
      </c>
      <c r="W168" s="3">
        <f>+V168/U168</f>
        <v>1.1737427113702625</v>
      </c>
      <c r="X168" s="2">
        <v>150.5</v>
      </c>
      <c r="Y168" s="2">
        <v>67.62</v>
      </c>
    </row>
    <row r="169" spans="2:25" ht="12" customHeight="1" x14ac:dyDescent="0.15">
      <c r="B169" s="8">
        <v>44433</v>
      </c>
      <c r="C169" s="2">
        <v>27724.799999999999</v>
      </c>
      <c r="D169" s="2">
        <v>15.6</v>
      </c>
      <c r="E169" s="2">
        <v>1935.66</v>
      </c>
      <c r="F169" s="2">
        <f>+C169/E169</f>
        <v>14.323176590930224</v>
      </c>
      <c r="G169" s="2">
        <v>1082.6500000000001</v>
      </c>
      <c r="H169" s="2">
        <v>3912.66</v>
      </c>
      <c r="I169" s="7">
        <v>2118792</v>
      </c>
      <c r="J169" s="6">
        <v>12.95</v>
      </c>
      <c r="K169" s="6">
        <v>1.18</v>
      </c>
      <c r="L169" s="5">
        <v>2.07E-2</v>
      </c>
      <c r="M169" s="2">
        <v>35405.5</v>
      </c>
      <c r="N169" s="2">
        <v>4496.1899999999996</v>
      </c>
      <c r="O169" s="2">
        <v>15041.86</v>
      </c>
      <c r="P169" s="2">
        <v>16.79</v>
      </c>
      <c r="Q169" s="2">
        <v>152.22999999999999</v>
      </c>
      <c r="R169" s="4">
        <v>2.0000000000000001E-4</v>
      </c>
      <c r="S169" s="4">
        <v>-3.6999999999999999E-4</v>
      </c>
      <c r="T169" s="4">
        <v>1.34E-2</v>
      </c>
      <c r="U169" s="2">
        <v>109.74</v>
      </c>
      <c r="V169" s="2">
        <v>128.80000000000001</v>
      </c>
      <c r="W169" s="3">
        <f>+V169/U169</f>
        <v>1.1736832513213051</v>
      </c>
      <c r="X169" s="2">
        <v>150.55000000000001</v>
      </c>
      <c r="Y169" s="2">
        <v>68.36</v>
      </c>
    </row>
    <row r="170" spans="2:25" ht="12" customHeight="1" x14ac:dyDescent="0.15">
      <c r="B170" s="8">
        <v>44434</v>
      </c>
      <c r="C170" s="2">
        <v>27742.29</v>
      </c>
      <c r="D170" s="2">
        <v>14.8</v>
      </c>
      <c r="E170" s="2">
        <v>1935.35</v>
      </c>
      <c r="F170" s="2">
        <f>+C170/E170</f>
        <v>14.334507970134602</v>
      </c>
      <c r="G170" s="2">
        <v>1095.7</v>
      </c>
      <c r="H170" s="2">
        <v>3934.34</v>
      </c>
      <c r="I170" s="7">
        <v>2006070</v>
      </c>
      <c r="J170" s="6">
        <v>12.95</v>
      </c>
      <c r="K170" s="6">
        <v>1.18</v>
      </c>
      <c r="L170" s="5">
        <v>2.07E-2</v>
      </c>
      <c r="M170" s="2">
        <v>35213.120000000003</v>
      </c>
      <c r="N170" s="2">
        <v>4470</v>
      </c>
      <c r="O170" s="2">
        <v>14945.81</v>
      </c>
      <c r="P170" s="2">
        <v>18.84</v>
      </c>
      <c r="Q170" s="2">
        <v>152.21</v>
      </c>
      <c r="R170" s="4">
        <v>2.0000000000000001E-4</v>
      </c>
      <c r="S170" s="4">
        <v>-3.6999999999999999E-4</v>
      </c>
      <c r="T170" s="4">
        <v>1.35E-2</v>
      </c>
      <c r="U170" s="2">
        <v>110.16</v>
      </c>
      <c r="V170" s="2">
        <v>129.65</v>
      </c>
      <c r="W170" s="3">
        <f>+V170/U170</f>
        <v>1.176924473493101</v>
      </c>
      <c r="X170" s="2">
        <v>151.41</v>
      </c>
      <c r="Y170" s="2">
        <v>67.42</v>
      </c>
    </row>
    <row r="171" spans="2:25" ht="12" customHeight="1" x14ac:dyDescent="0.15">
      <c r="B171" s="8">
        <v>44435</v>
      </c>
      <c r="C171" s="2">
        <v>27641.14</v>
      </c>
      <c r="D171" s="2">
        <v>14.6</v>
      </c>
      <c r="E171" s="2">
        <v>1928.77</v>
      </c>
      <c r="F171" s="2">
        <f>+C171/E171</f>
        <v>14.330967404096912</v>
      </c>
      <c r="G171" s="2">
        <v>1092.52</v>
      </c>
      <c r="H171" s="2">
        <v>3931.97</v>
      </c>
      <c r="I171" s="7">
        <v>2113531</v>
      </c>
      <c r="J171" s="6">
        <v>12.91</v>
      </c>
      <c r="K171" s="6">
        <v>1.18</v>
      </c>
      <c r="L171" s="5">
        <v>2.07E-2</v>
      </c>
      <c r="M171" s="2">
        <v>35455.800000000003</v>
      </c>
      <c r="N171" s="2">
        <v>4509.37</v>
      </c>
      <c r="O171" s="2">
        <v>15129.5</v>
      </c>
      <c r="P171" s="2">
        <v>16.39</v>
      </c>
      <c r="Q171" s="2">
        <v>152.12</v>
      </c>
      <c r="R171" s="4">
        <v>2.5000000000000001E-4</v>
      </c>
      <c r="S171" s="4">
        <v>-3.6999999999999999E-4</v>
      </c>
      <c r="T171" s="4">
        <v>1.3100000000000001E-2</v>
      </c>
      <c r="U171" s="2">
        <v>110.1</v>
      </c>
      <c r="V171" s="2">
        <v>129.47999999999999</v>
      </c>
      <c r="W171" s="3">
        <f>+V171/U171</f>
        <v>1.1760217983651227</v>
      </c>
      <c r="X171" s="2">
        <v>151.01</v>
      </c>
      <c r="Y171" s="2">
        <v>68.739999999999995</v>
      </c>
    </row>
    <row r="172" spans="2:25" ht="12" customHeight="1" x14ac:dyDescent="0.15">
      <c r="B172" s="8">
        <v>44438</v>
      </c>
      <c r="C172" s="2">
        <v>27789.29</v>
      </c>
      <c r="D172" s="2">
        <v>13.3</v>
      </c>
      <c r="E172" s="2">
        <v>1950.14</v>
      </c>
      <c r="F172" s="2">
        <f>+C172/E172</f>
        <v>14.249894879341996</v>
      </c>
      <c r="G172" s="2">
        <v>1114.6300000000001</v>
      </c>
      <c r="H172" s="2">
        <v>3964.11</v>
      </c>
      <c r="I172" s="7">
        <v>2457473</v>
      </c>
      <c r="J172" s="6">
        <v>13.02</v>
      </c>
      <c r="K172" s="6">
        <v>1.19</v>
      </c>
      <c r="L172" s="5">
        <v>2.0500000000000001E-2</v>
      </c>
      <c r="M172" s="2">
        <v>35399.839999999997</v>
      </c>
      <c r="N172" s="2">
        <v>4528.79</v>
      </c>
      <c r="O172" s="2">
        <v>15265.89</v>
      </c>
      <c r="P172" s="2">
        <v>16.190000000000001</v>
      </c>
      <c r="Q172" s="2">
        <v>152.21</v>
      </c>
      <c r="R172" s="4">
        <v>1.4999999999999999E-4</v>
      </c>
      <c r="S172" s="4">
        <v>-3.6000000000000002E-4</v>
      </c>
      <c r="T172" s="12">
        <v>1.2800000000000001E-2</v>
      </c>
      <c r="U172" s="2">
        <v>109.8</v>
      </c>
      <c r="V172" s="2">
        <v>129.58000000000001</v>
      </c>
      <c r="W172" s="3">
        <f>+V172/U172</f>
        <v>1.180145719489982</v>
      </c>
      <c r="X172" s="2">
        <v>151.12</v>
      </c>
      <c r="Y172" s="2">
        <v>69.209999999999994</v>
      </c>
    </row>
    <row r="173" spans="2:25" ht="12" customHeight="1" x14ac:dyDescent="0.15">
      <c r="B173" s="8">
        <v>44439</v>
      </c>
      <c r="C173" s="2">
        <v>28089.54</v>
      </c>
      <c r="D173" s="2">
        <v>12.3</v>
      </c>
      <c r="E173" s="2">
        <v>1960.7</v>
      </c>
      <c r="F173" s="2">
        <f>+C173/E173</f>
        <v>14.326281430101494</v>
      </c>
      <c r="G173" s="2">
        <v>1135.4100000000001</v>
      </c>
      <c r="H173" s="2">
        <v>3984.59</v>
      </c>
      <c r="I173" s="7">
        <v>3013762</v>
      </c>
      <c r="J173" s="6">
        <v>13.1</v>
      </c>
      <c r="K173" s="6">
        <v>1.19</v>
      </c>
      <c r="L173" s="5">
        <v>2.0400000000000001E-2</v>
      </c>
      <c r="M173" s="2">
        <v>35360.730000000003</v>
      </c>
      <c r="N173" s="2">
        <v>4522.68</v>
      </c>
      <c r="O173" s="2">
        <v>15259.23</v>
      </c>
      <c r="P173" s="2">
        <v>16.48</v>
      </c>
      <c r="Q173" s="2">
        <v>152.16</v>
      </c>
      <c r="R173" s="4">
        <v>2.0000000000000001E-4</v>
      </c>
      <c r="S173" s="4">
        <v>-3.6000000000000002E-4</v>
      </c>
      <c r="T173" s="4">
        <v>1.3100000000000001E-2</v>
      </c>
      <c r="U173" s="2">
        <v>109.81</v>
      </c>
      <c r="V173" s="2">
        <v>129.88</v>
      </c>
      <c r="W173" s="3">
        <f>+V173/U173</f>
        <v>1.1827702395045987</v>
      </c>
      <c r="X173" s="2">
        <v>151.35</v>
      </c>
      <c r="Y173" s="2">
        <v>68.5</v>
      </c>
    </row>
    <row r="174" spans="2:25" ht="12" customHeight="1" x14ac:dyDescent="0.15">
      <c r="B174" s="8">
        <v>44440</v>
      </c>
      <c r="C174" s="2">
        <v>28451.02</v>
      </c>
      <c r="D174" s="2">
        <v>12.9</v>
      </c>
      <c r="E174" s="2">
        <v>1979.08</v>
      </c>
      <c r="F174" s="2">
        <f>+C174/E174</f>
        <v>14.375881722820706</v>
      </c>
      <c r="G174" s="2">
        <v>1136.26</v>
      </c>
      <c r="H174" s="2">
        <v>3994.79</v>
      </c>
      <c r="I174" s="7">
        <v>2772155</v>
      </c>
      <c r="J174" s="6">
        <v>13.25</v>
      </c>
      <c r="K174" s="6">
        <v>1.21</v>
      </c>
      <c r="L174" s="5">
        <v>2.01E-2</v>
      </c>
      <c r="M174" s="2">
        <v>35312.53</v>
      </c>
      <c r="N174" s="2">
        <v>4524.09</v>
      </c>
      <c r="O174" s="2">
        <v>15309.38</v>
      </c>
      <c r="P174" s="2">
        <v>16.11</v>
      </c>
      <c r="Q174" s="2">
        <v>152.05000000000001</v>
      </c>
      <c r="R174" s="4">
        <v>2.5000000000000001E-4</v>
      </c>
      <c r="S174" s="4">
        <v>-3.2000000000000003E-4</v>
      </c>
      <c r="T174" s="4">
        <v>1.29E-2</v>
      </c>
      <c r="U174" s="2">
        <v>110.39</v>
      </c>
      <c r="V174" s="2">
        <v>130.32</v>
      </c>
      <c r="W174" s="3">
        <f>+V174/U174</f>
        <v>1.1805417157351208</v>
      </c>
      <c r="X174" s="2">
        <v>151.81</v>
      </c>
      <c r="Y174" s="2">
        <v>68.239999999999995</v>
      </c>
    </row>
    <row r="175" spans="2:25" ht="12" customHeight="1" x14ac:dyDescent="0.15">
      <c r="B175" s="8">
        <v>44441</v>
      </c>
      <c r="C175" s="2">
        <v>28543.51</v>
      </c>
      <c r="D175" s="2">
        <v>13</v>
      </c>
      <c r="E175" s="2">
        <v>1983.57</v>
      </c>
      <c r="F175" s="2">
        <f>+C175/E175</f>
        <v>14.389968591983141</v>
      </c>
      <c r="G175" s="2">
        <v>1120.43</v>
      </c>
      <c r="H175" s="2">
        <v>3992.66</v>
      </c>
      <c r="I175" s="7">
        <v>2639575</v>
      </c>
      <c r="J175" s="6">
        <v>13.25</v>
      </c>
      <c r="K175" s="6">
        <v>1.21</v>
      </c>
      <c r="L175" s="5">
        <v>2.01E-2</v>
      </c>
      <c r="M175" s="2">
        <v>35443.82</v>
      </c>
      <c r="N175" s="2">
        <v>4536.95</v>
      </c>
      <c r="O175" s="2">
        <v>15331.18</v>
      </c>
      <c r="P175" s="2">
        <v>16.41</v>
      </c>
      <c r="Q175" s="2">
        <v>152.06</v>
      </c>
      <c r="R175" s="4">
        <v>2.9999999999999997E-4</v>
      </c>
      <c r="S175" s="4">
        <v>-2.5999999999999998E-4</v>
      </c>
      <c r="T175" s="4">
        <v>1.2800000000000001E-2</v>
      </c>
      <c r="U175" s="2">
        <v>110</v>
      </c>
      <c r="V175" s="2">
        <v>130.31</v>
      </c>
      <c r="W175" s="3">
        <f>+V175/U175</f>
        <v>1.1846363636363637</v>
      </c>
      <c r="X175" s="2">
        <v>151.65</v>
      </c>
      <c r="Y175" s="2">
        <v>69.989999999999995</v>
      </c>
    </row>
    <row r="176" spans="2:25" ht="12" customHeight="1" x14ac:dyDescent="0.15">
      <c r="B176" s="8">
        <v>44442</v>
      </c>
      <c r="C176" s="2">
        <v>29128.11</v>
      </c>
      <c r="D176" s="2">
        <v>14.7</v>
      </c>
      <c r="E176" s="2">
        <v>2015.45</v>
      </c>
      <c r="F176" s="2">
        <f>+C176/E176</f>
        <v>14.452410131732368</v>
      </c>
      <c r="G176" s="2">
        <v>1117.21</v>
      </c>
      <c r="H176" s="2">
        <v>4018.9</v>
      </c>
      <c r="I176" s="7">
        <v>3280897</v>
      </c>
      <c r="J176" s="6">
        <v>13.49</v>
      </c>
      <c r="K176" s="6">
        <v>1.23</v>
      </c>
      <c r="L176" s="5">
        <v>1.9699999999999999E-2</v>
      </c>
      <c r="M176" s="2">
        <v>35369.089999999997</v>
      </c>
      <c r="N176" s="2">
        <v>4535.43</v>
      </c>
      <c r="O176" s="2">
        <v>15363.52</v>
      </c>
      <c r="P176" s="2">
        <v>16.41</v>
      </c>
      <c r="Q176" s="2">
        <v>151.97999999999999</v>
      </c>
      <c r="R176" s="4">
        <v>3.5E-4</v>
      </c>
      <c r="S176" s="4">
        <v>-2.0000000000000001E-4</v>
      </c>
      <c r="T176" s="4">
        <v>1.32E-2</v>
      </c>
      <c r="U176" s="2">
        <v>110.03</v>
      </c>
      <c r="V176" s="2">
        <v>130.65</v>
      </c>
      <c r="W176" s="3">
        <f>+V176/U176</f>
        <v>1.1874034354267018</v>
      </c>
      <c r="X176" s="2">
        <v>152.08000000000001</v>
      </c>
      <c r="Y176" s="2">
        <v>69.290000000000006</v>
      </c>
    </row>
    <row r="177" spans="2:25" ht="12" customHeight="1" x14ac:dyDescent="0.15">
      <c r="B177" s="8">
        <v>44445</v>
      </c>
      <c r="C177" s="2">
        <v>29659.89</v>
      </c>
      <c r="D177" s="2">
        <v>16</v>
      </c>
      <c r="E177" s="2">
        <v>2041.22</v>
      </c>
      <c r="F177" s="2">
        <f>+C177/E177</f>
        <v>14.530471972643811</v>
      </c>
      <c r="G177" s="2">
        <v>1135.8599999999999</v>
      </c>
      <c r="H177" s="2">
        <v>4044.05</v>
      </c>
      <c r="I177" s="7">
        <v>3041958</v>
      </c>
      <c r="J177" s="6">
        <v>13.74</v>
      </c>
      <c r="K177" s="6">
        <v>1.25</v>
      </c>
      <c r="L177" s="5">
        <v>1.9400000000000001E-2</v>
      </c>
      <c r="M177" s="2">
        <v>35369.089999999997</v>
      </c>
      <c r="N177" s="2">
        <v>4535.43</v>
      </c>
      <c r="O177" s="2">
        <v>15362.52</v>
      </c>
      <c r="P177" s="2">
        <v>16.41</v>
      </c>
      <c r="Q177" s="2">
        <v>151.88</v>
      </c>
      <c r="R177" s="4">
        <v>4.0000000000000002E-4</v>
      </c>
      <c r="S177" s="4">
        <v>-1.8000000000000001E-4</v>
      </c>
      <c r="T177" s="4">
        <v>1.32E-2</v>
      </c>
      <c r="U177" s="2">
        <v>109.89</v>
      </c>
      <c r="V177" s="2">
        <v>130.35</v>
      </c>
      <c r="W177" s="3">
        <f>+V177/U177</f>
        <v>1.1861861861861862</v>
      </c>
      <c r="X177" s="2">
        <v>152.04</v>
      </c>
      <c r="Y177" s="2">
        <v>69.290000000000006</v>
      </c>
    </row>
    <row r="178" spans="2:25" ht="12" customHeight="1" x14ac:dyDescent="0.15">
      <c r="B178" s="8">
        <v>44446</v>
      </c>
      <c r="C178" s="2">
        <v>29916.14</v>
      </c>
      <c r="D178" s="2">
        <v>16.3</v>
      </c>
      <c r="E178" s="2">
        <v>2063.38</v>
      </c>
      <c r="F178" s="2">
        <f>+C178/E178</f>
        <v>14.498609078308405</v>
      </c>
      <c r="G178" s="2">
        <v>1148.8599999999999</v>
      </c>
      <c r="H178" s="2">
        <v>4039.96</v>
      </c>
      <c r="I178" s="7">
        <v>3433501</v>
      </c>
      <c r="J178" s="6">
        <v>13.85</v>
      </c>
      <c r="K178" s="6">
        <v>1.26</v>
      </c>
      <c r="L178" s="5">
        <v>1.9300000000000001E-2</v>
      </c>
      <c r="M178" s="2">
        <v>35100</v>
      </c>
      <c r="N178" s="2">
        <v>4520.03</v>
      </c>
      <c r="O178" s="2">
        <v>15374.33</v>
      </c>
      <c r="P178" s="2">
        <v>18.61</v>
      </c>
      <c r="Q178" s="2">
        <v>151.93</v>
      </c>
      <c r="R178" s="4">
        <v>4.0000000000000002E-4</v>
      </c>
      <c r="S178" s="4">
        <v>-1.3999999999999999E-4</v>
      </c>
      <c r="T178" s="4">
        <v>1.37E-2</v>
      </c>
      <c r="U178" s="2">
        <v>109.89</v>
      </c>
      <c r="V178" s="2">
        <v>130.5</v>
      </c>
      <c r="W178" s="3">
        <f>+V178/U178</f>
        <v>1.1875511875511875</v>
      </c>
      <c r="X178" s="2">
        <v>151.97999999999999</v>
      </c>
      <c r="Y178" s="2">
        <v>68.34</v>
      </c>
    </row>
    <row r="179" spans="2:25" ht="12" customHeight="1" x14ac:dyDescent="0.15">
      <c r="B179" s="8">
        <v>44447</v>
      </c>
      <c r="C179" s="2">
        <v>30181.21</v>
      </c>
      <c r="D179" s="2">
        <v>16.399999999999999</v>
      </c>
      <c r="E179" s="2">
        <v>2079.61</v>
      </c>
      <c r="F179" s="2">
        <f>+C179/E179</f>
        <v>14.512918287563533</v>
      </c>
      <c r="G179" s="2">
        <v>1157.83</v>
      </c>
      <c r="H179" s="2">
        <v>4065.96</v>
      </c>
      <c r="I179" s="7">
        <v>3672433</v>
      </c>
      <c r="J179" s="6">
        <v>13.95</v>
      </c>
      <c r="K179" s="6">
        <v>1.27</v>
      </c>
      <c r="L179" s="5">
        <v>1.9099999999999999E-2</v>
      </c>
      <c r="M179" s="2">
        <v>35031.07</v>
      </c>
      <c r="N179" s="2">
        <v>4514.07</v>
      </c>
      <c r="O179" s="2">
        <v>15286.64</v>
      </c>
      <c r="P179" s="2">
        <v>17.96</v>
      </c>
      <c r="Q179" s="2">
        <v>151.85</v>
      </c>
      <c r="R179" s="4">
        <v>4.0000000000000002E-4</v>
      </c>
      <c r="S179" s="4">
        <v>-9.0000000000000006E-5</v>
      </c>
      <c r="T179" s="4">
        <v>1.34E-2</v>
      </c>
      <c r="U179" s="2">
        <v>110.24</v>
      </c>
      <c r="V179" s="2">
        <v>130.41999999999999</v>
      </c>
      <c r="W179" s="3">
        <f>+V179/U179</f>
        <v>1.183055152394775</v>
      </c>
      <c r="X179" s="2">
        <v>151.69</v>
      </c>
      <c r="Y179" s="2">
        <v>69.3</v>
      </c>
    </row>
    <row r="180" spans="2:25" ht="12" customHeight="1" x14ac:dyDescent="0.15">
      <c r="B180" s="8">
        <v>44448</v>
      </c>
      <c r="C180" s="2">
        <v>30008.19</v>
      </c>
      <c r="D180" s="2">
        <v>16.5</v>
      </c>
      <c r="E180" s="2">
        <v>2064.9299999999998</v>
      </c>
      <c r="F180" s="2">
        <f>+C180/E180</f>
        <v>14.532303758480918</v>
      </c>
      <c r="G180" s="2">
        <v>1149.57</v>
      </c>
      <c r="H180" s="2">
        <v>4062.41</v>
      </c>
      <c r="I180" s="7">
        <v>3076129</v>
      </c>
      <c r="J180" s="6">
        <v>13.86</v>
      </c>
      <c r="K180" s="6">
        <v>1.26</v>
      </c>
      <c r="L180" s="5">
        <v>1.9199999999999998E-2</v>
      </c>
      <c r="M180" s="2">
        <v>34879.379999999997</v>
      </c>
      <c r="N180" s="2">
        <v>4493.28</v>
      </c>
      <c r="O180" s="2">
        <v>15248.25</v>
      </c>
      <c r="P180" s="2">
        <v>18.8</v>
      </c>
      <c r="Q180" s="2">
        <v>151.88</v>
      </c>
      <c r="R180" s="4">
        <v>4.0000000000000002E-4</v>
      </c>
      <c r="S180" s="4">
        <v>-6.0000000000000002E-5</v>
      </c>
      <c r="T180" s="4">
        <v>1.2999999999999999E-2</v>
      </c>
      <c r="U180" s="2">
        <v>109.95</v>
      </c>
      <c r="V180" s="2">
        <v>129.99</v>
      </c>
      <c r="W180" s="3">
        <f>+V180/U180</f>
        <v>1.1822646657571625</v>
      </c>
      <c r="X180" s="2">
        <v>151.58000000000001</v>
      </c>
      <c r="Y180" s="2">
        <v>68.14</v>
      </c>
    </row>
    <row r="181" spans="2:25" ht="12" customHeight="1" x14ac:dyDescent="0.15">
      <c r="B181" s="8">
        <v>44449</v>
      </c>
      <c r="C181" s="2">
        <v>30381.84</v>
      </c>
      <c r="D181" s="2">
        <v>17.100000000000001</v>
      </c>
      <c r="E181" s="2">
        <v>2091.65</v>
      </c>
      <c r="F181" s="2">
        <f>+C181/E181</f>
        <v>14.525298209547486</v>
      </c>
      <c r="G181" s="2">
        <v>1177.8</v>
      </c>
      <c r="H181" s="2">
        <v>4101.03</v>
      </c>
      <c r="I181" s="7">
        <v>3928314</v>
      </c>
      <c r="J181" s="6">
        <v>13.99</v>
      </c>
      <c r="K181" s="6">
        <v>1.27</v>
      </c>
      <c r="L181" s="5">
        <v>1.9E-2</v>
      </c>
      <c r="M181" s="2">
        <v>34607.72</v>
      </c>
      <c r="N181" s="2">
        <v>4458.1000000000004</v>
      </c>
      <c r="O181" s="2">
        <v>15115.5</v>
      </c>
      <c r="P181" s="2">
        <v>21.02</v>
      </c>
      <c r="Q181" s="2">
        <v>151.86000000000001</v>
      </c>
      <c r="R181" s="4">
        <v>4.0000000000000002E-4</v>
      </c>
      <c r="S181" s="4">
        <v>-1E-4</v>
      </c>
      <c r="T181" s="4">
        <v>1.34E-2</v>
      </c>
      <c r="U181" s="2">
        <v>109.94</v>
      </c>
      <c r="V181" s="2">
        <v>130.19</v>
      </c>
      <c r="W181" s="3">
        <f>+V181/U181</f>
        <v>1.1841913771147898</v>
      </c>
      <c r="X181" s="2">
        <v>152.54</v>
      </c>
      <c r="Y181" s="2">
        <v>69.58</v>
      </c>
    </row>
    <row r="182" spans="2:25" ht="12" customHeight="1" x14ac:dyDescent="0.15">
      <c r="B182" s="8">
        <v>44452</v>
      </c>
      <c r="C182" s="2">
        <v>30447.37</v>
      </c>
      <c r="D182" s="2">
        <v>16.100000000000001</v>
      </c>
      <c r="E182" s="2">
        <v>2097.71</v>
      </c>
      <c r="F182" s="2">
        <f>+C182/E182</f>
        <v>14.51457541795577</v>
      </c>
      <c r="G182" s="2">
        <v>1181.82</v>
      </c>
      <c r="H182" s="2">
        <v>4098.34</v>
      </c>
      <c r="I182" s="7">
        <v>2850441</v>
      </c>
      <c r="J182" s="6">
        <v>14</v>
      </c>
      <c r="K182" s="6">
        <v>1.27</v>
      </c>
      <c r="L182" s="5">
        <v>1.89E-2</v>
      </c>
      <c r="M182" s="2">
        <v>34869.629999999997</v>
      </c>
      <c r="N182" s="2">
        <v>4468.7299999999996</v>
      </c>
      <c r="O182" s="2">
        <v>15105.58</v>
      </c>
      <c r="P182" s="2">
        <v>19.37</v>
      </c>
      <c r="Q182" s="2">
        <v>151.86000000000001</v>
      </c>
      <c r="R182" s="19" t="s">
        <v>9</v>
      </c>
      <c r="S182" s="4">
        <v>-1.6000000000000001E-4</v>
      </c>
      <c r="T182" s="4">
        <v>1.3299999999999999E-2</v>
      </c>
      <c r="U182" s="2">
        <v>110.08</v>
      </c>
      <c r="V182" s="2">
        <v>129.74</v>
      </c>
      <c r="W182" s="3">
        <f>+V182/U182</f>
        <v>1.1785973837209303</v>
      </c>
      <c r="X182" s="2">
        <v>152.07</v>
      </c>
      <c r="Y182" s="2">
        <v>70.45</v>
      </c>
    </row>
    <row r="183" spans="2:25" ht="12" customHeight="1" x14ac:dyDescent="0.15">
      <c r="B183" s="8">
        <v>44453</v>
      </c>
      <c r="C183" s="2">
        <v>30670.1</v>
      </c>
      <c r="D183" s="2">
        <v>16.2</v>
      </c>
      <c r="E183" s="2">
        <v>2118.87</v>
      </c>
      <c r="F183" s="2">
        <f>+C183/E183</f>
        <v>14.474743613341074</v>
      </c>
      <c r="G183" s="2">
        <v>1187.83</v>
      </c>
      <c r="H183" s="2">
        <v>4113.9399999999996</v>
      </c>
      <c r="I183" s="7">
        <v>3345024</v>
      </c>
      <c r="J183" s="6">
        <v>14.14</v>
      </c>
      <c r="K183" s="6">
        <v>1.29</v>
      </c>
      <c r="L183" s="5">
        <v>1.8800000000000001E-2</v>
      </c>
      <c r="M183" s="2">
        <v>34577.57</v>
      </c>
      <c r="N183" s="2">
        <v>4443.05</v>
      </c>
      <c r="O183" s="2">
        <v>15037.76</v>
      </c>
      <c r="P183" s="2">
        <v>19.46</v>
      </c>
      <c r="Q183" s="2">
        <v>151.74</v>
      </c>
      <c r="R183" s="4">
        <v>4.0000000000000002E-4</v>
      </c>
      <c r="S183" s="4">
        <v>-2.4000000000000001E-4</v>
      </c>
      <c r="T183" s="4">
        <v>1.2800000000000001E-2</v>
      </c>
      <c r="U183" s="2">
        <v>110</v>
      </c>
      <c r="V183" s="2">
        <v>130.07</v>
      </c>
      <c r="W183" s="3">
        <f>+V183/U183</f>
        <v>1.1824545454545454</v>
      </c>
      <c r="X183" s="2">
        <v>152.66999999999999</v>
      </c>
      <c r="Y183" s="2">
        <v>70.459999999999994</v>
      </c>
    </row>
    <row r="184" spans="2:25" ht="12" customHeight="1" x14ac:dyDescent="0.15">
      <c r="B184" s="8">
        <v>44454</v>
      </c>
      <c r="C184" s="2">
        <v>30511.71</v>
      </c>
      <c r="D184" s="2">
        <v>16.2</v>
      </c>
      <c r="E184" s="2">
        <v>2096.39</v>
      </c>
      <c r="F184" s="2">
        <f>+C184/E184</f>
        <v>14.554405430287304</v>
      </c>
      <c r="G184" s="2">
        <v>1184.54</v>
      </c>
      <c r="H184" s="2">
        <v>4107.5200000000004</v>
      </c>
      <c r="I184" s="7">
        <v>3150205</v>
      </c>
      <c r="J184" s="6">
        <v>14.01</v>
      </c>
      <c r="K184" s="6">
        <v>1.27</v>
      </c>
      <c r="L184" s="5">
        <v>1.89E-2</v>
      </c>
      <c r="M184" s="2">
        <v>34814.39</v>
      </c>
      <c r="N184" s="2">
        <v>4480.7</v>
      </c>
      <c r="O184" s="2">
        <v>15161.53</v>
      </c>
      <c r="P184" s="2">
        <v>18.2</v>
      </c>
      <c r="Q184" s="2">
        <v>151.86000000000001</v>
      </c>
      <c r="R184" s="4">
        <v>3.5E-4</v>
      </c>
      <c r="S184" s="4">
        <v>-3.3E-4</v>
      </c>
      <c r="T184" s="4">
        <v>1.2999999999999999E-2</v>
      </c>
      <c r="U184" s="2">
        <v>109.43</v>
      </c>
      <c r="V184" s="2">
        <v>129.31</v>
      </c>
      <c r="W184" s="3">
        <f>+V184/U184</f>
        <v>1.1816686466234121</v>
      </c>
      <c r="X184" s="2">
        <v>151.36000000000001</v>
      </c>
      <c r="Y184" s="2">
        <v>72.64</v>
      </c>
    </row>
    <row r="185" spans="2:25" ht="12" customHeight="1" x14ac:dyDescent="0.15">
      <c r="B185" s="8">
        <v>44455</v>
      </c>
      <c r="C185" s="2">
        <v>30323.34</v>
      </c>
      <c r="D185" s="2">
        <v>15.9</v>
      </c>
      <c r="E185" s="2">
        <v>2090.16</v>
      </c>
      <c r="F185" s="2">
        <f>+C185/E185</f>
        <v>14.507664485015502</v>
      </c>
      <c r="G185" s="2">
        <v>1141.28</v>
      </c>
      <c r="H185" s="2">
        <v>4061.43</v>
      </c>
      <c r="I185" s="7">
        <v>3466003</v>
      </c>
      <c r="J185" s="6">
        <v>13.98</v>
      </c>
      <c r="K185" s="6">
        <v>1.27</v>
      </c>
      <c r="L185" s="5">
        <v>1.89E-2</v>
      </c>
      <c r="M185" s="2">
        <v>34751.32</v>
      </c>
      <c r="N185" s="2">
        <v>4473.75</v>
      </c>
      <c r="O185" s="2">
        <v>15181.93</v>
      </c>
      <c r="P185" s="2">
        <v>18.690000000000001</v>
      </c>
      <c r="Q185" s="2">
        <v>151.78</v>
      </c>
      <c r="R185" s="4">
        <v>4.0000000000000002E-4</v>
      </c>
      <c r="S185" s="4">
        <v>-2.5999999999999998E-4</v>
      </c>
      <c r="T185" s="4">
        <v>1.34E-2</v>
      </c>
      <c r="U185" s="2">
        <v>109.35</v>
      </c>
      <c r="V185" s="2">
        <v>128.83000000000001</v>
      </c>
      <c r="W185" s="3">
        <f>+V185/U185</f>
        <v>1.1781435756744401</v>
      </c>
      <c r="X185" s="2">
        <v>151.09</v>
      </c>
      <c r="Y185" s="2">
        <v>72.61</v>
      </c>
    </row>
    <row r="186" spans="2:25" ht="12" customHeight="1" x14ac:dyDescent="0.15">
      <c r="B186" s="8">
        <v>44456</v>
      </c>
      <c r="C186" s="2">
        <v>30500.05</v>
      </c>
      <c r="D186" s="2">
        <v>15.6</v>
      </c>
      <c r="E186" s="2">
        <v>2100.17</v>
      </c>
      <c r="F186" s="2">
        <f>+C186/E186</f>
        <v>14.522657689615603</v>
      </c>
      <c r="G186" s="2">
        <v>1165.1199999999999</v>
      </c>
      <c r="H186" s="2">
        <v>4084.1</v>
      </c>
      <c r="I186" s="7">
        <v>4320514</v>
      </c>
      <c r="J186" s="6">
        <v>14.04</v>
      </c>
      <c r="K186" s="6">
        <v>1.28</v>
      </c>
      <c r="L186" s="5">
        <v>1.89E-2</v>
      </c>
      <c r="M186" s="2">
        <v>34584.879999999997</v>
      </c>
      <c r="N186" s="2">
        <v>4432.99</v>
      </c>
      <c r="O186" s="2">
        <v>15043.97</v>
      </c>
      <c r="P186" s="2">
        <v>20.81</v>
      </c>
      <c r="Q186" s="2">
        <v>151.71</v>
      </c>
      <c r="R186" s="4">
        <v>4.4999999999999999E-4</v>
      </c>
      <c r="S186" s="4">
        <v>-2.2000000000000001E-4</v>
      </c>
      <c r="T186" s="4">
        <v>1.3599999999999999E-2</v>
      </c>
      <c r="U186" s="2">
        <v>109.94</v>
      </c>
      <c r="V186" s="2">
        <v>129.41999999999999</v>
      </c>
      <c r="W186" s="3">
        <f>+V186/U186</f>
        <v>1.1771875568491903</v>
      </c>
      <c r="X186" s="2">
        <v>151.59</v>
      </c>
      <c r="Y186" s="2">
        <v>71.930000000000007</v>
      </c>
    </row>
    <row r="187" spans="2:25" ht="12" customHeight="1" x14ac:dyDescent="0.15">
      <c r="B187" s="8">
        <v>44459</v>
      </c>
      <c r="C187" s="14">
        <v>30500.05</v>
      </c>
      <c r="D187" s="14">
        <v>15.6</v>
      </c>
      <c r="E187" s="14">
        <v>2100.17</v>
      </c>
      <c r="F187" s="14">
        <f>+C187/E187</f>
        <v>14.522657689615603</v>
      </c>
      <c r="G187" s="14">
        <v>1165.1199999999999</v>
      </c>
      <c r="H187" s="14">
        <v>4084.1</v>
      </c>
      <c r="I187" s="17">
        <v>4320514</v>
      </c>
      <c r="J187" s="16">
        <v>14.04</v>
      </c>
      <c r="K187" s="16">
        <v>1.28</v>
      </c>
      <c r="L187" s="15">
        <v>1.89E-2</v>
      </c>
      <c r="M187" s="2">
        <v>33970.47</v>
      </c>
      <c r="N187" s="2">
        <v>4357.7299999999996</v>
      </c>
      <c r="O187" s="2">
        <v>14713.9</v>
      </c>
      <c r="P187" s="2">
        <v>25.71</v>
      </c>
      <c r="Q187" s="14">
        <v>151.71</v>
      </c>
      <c r="R187" s="13">
        <v>4.4999999999999999E-4</v>
      </c>
      <c r="S187" s="13">
        <v>-2.2000000000000001E-4</v>
      </c>
      <c r="T187" s="12">
        <v>1.3100000000000001E-2</v>
      </c>
      <c r="U187" s="2">
        <v>109.4</v>
      </c>
      <c r="V187" s="2">
        <v>128.31</v>
      </c>
      <c r="W187" s="3">
        <f>+V187/U187</f>
        <v>1.172851919561243</v>
      </c>
      <c r="X187" s="2">
        <f>+U187*1.3654</f>
        <v>149.37476000000001</v>
      </c>
      <c r="Y187" s="2">
        <v>70.290000000000006</v>
      </c>
    </row>
    <row r="188" spans="2:25" ht="12" customHeight="1" x14ac:dyDescent="0.15">
      <c r="B188" s="8">
        <v>44460</v>
      </c>
      <c r="C188" s="2">
        <v>29839.71</v>
      </c>
      <c r="D188" s="2">
        <v>16.3</v>
      </c>
      <c r="E188" s="2">
        <v>2064.5500000000002</v>
      </c>
      <c r="F188" s="2">
        <f>+C188/E188</f>
        <v>14.453372405608969</v>
      </c>
      <c r="G188" s="2">
        <v>1138.69</v>
      </c>
      <c r="H188" s="2">
        <v>4064.16</v>
      </c>
      <c r="I188" s="7">
        <v>3378047</v>
      </c>
      <c r="J188" s="6">
        <v>13.81</v>
      </c>
      <c r="K188" s="6">
        <v>1.26</v>
      </c>
      <c r="L188" s="5">
        <v>1.9300000000000001E-2</v>
      </c>
      <c r="M188" s="2">
        <v>33919.839999999997</v>
      </c>
      <c r="N188" s="2">
        <v>4354.1899999999996</v>
      </c>
      <c r="O188" s="2">
        <v>14746.4</v>
      </c>
      <c r="P188" s="2">
        <v>24.36</v>
      </c>
      <c r="Q188" s="2">
        <v>151.83000000000001</v>
      </c>
      <c r="R188" s="4">
        <v>4.0000000000000002E-4</v>
      </c>
      <c r="S188" s="4">
        <v>-2.2000000000000001E-4</v>
      </c>
      <c r="T188" s="4">
        <v>1.32E-2</v>
      </c>
      <c r="U188" s="2">
        <v>109.63</v>
      </c>
      <c r="V188" s="2">
        <v>129.55000000000001</v>
      </c>
      <c r="W188" s="3">
        <f>+V188/U188</f>
        <v>1.1817020888442946</v>
      </c>
      <c r="X188" s="2">
        <v>150.03</v>
      </c>
      <c r="Y188" s="2">
        <v>70.56</v>
      </c>
    </row>
    <row r="189" spans="2:25" ht="12" customHeight="1" x14ac:dyDescent="0.15">
      <c r="B189" s="8">
        <v>44461</v>
      </c>
      <c r="C189" s="2">
        <v>29639.4</v>
      </c>
      <c r="D189" s="2">
        <v>16.2</v>
      </c>
      <c r="E189" s="2">
        <v>2043.55</v>
      </c>
      <c r="F189" s="2">
        <f>+C189/E189</f>
        <v>14.503878055344867</v>
      </c>
      <c r="G189" s="2">
        <v>1127.81</v>
      </c>
      <c r="H189" s="2">
        <v>4043.4</v>
      </c>
      <c r="I189" s="7">
        <v>2890103</v>
      </c>
      <c r="J189" s="6">
        <v>13.69</v>
      </c>
      <c r="K189" s="6">
        <v>1.25</v>
      </c>
      <c r="L189" s="5">
        <v>1.9400000000000001E-2</v>
      </c>
      <c r="M189" s="2">
        <v>34258.32</v>
      </c>
      <c r="N189" s="2">
        <v>4395.6400000000003</v>
      </c>
      <c r="O189" s="2">
        <v>14896.85</v>
      </c>
      <c r="P189" s="2">
        <v>20.87</v>
      </c>
      <c r="Q189" s="2">
        <v>151.86000000000001</v>
      </c>
      <c r="R189" s="4">
        <v>3.5E-4</v>
      </c>
      <c r="S189" s="4">
        <v>-2.1000000000000001E-4</v>
      </c>
      <c r="T189" s="12">
        <v>1.2999999999999999E-2</v>
      </c>
      <c r="U189" s="2">
        <v>109.44</v>
      </c>
      <c r="V189" s="2">
        <v>128.36000000000001</v>
      </c>
      <c r="W189" s="3">
        <f>+V189/U189</f>
        <v>1.1728801169590646</v>
      </c>
      <c r="X189" s="2">
        <v>149.28</v>
      </c>
      <c r="Y189" s="2">
        <v>71.98</v>
      </c>
    </row>
    <row r="190" spans="2:25" ht="12" customHeight="1" x14ac:dyDescent="0.15">
      <c r="B190" s="8">
        <v>44462</v>
      </c>
      <c r="C190" s="2">
        <v>29639.4</v>
      </c>
      <c r="D190" s="2">
        <v>16.2</v>
      </c>
      <c r="E190" s="2">
        <v>2043.55</v>
      </c>
      <c r="F190" s="2">
        <f>+C190/E190</f>
        <v>14.503878055344867</v>
      </c>
      <c r="G190" s="2">
        <v>1127.81</v>
      </c>
      <c r="H190" s="2">
        <v>4043.4</v>
      </c>
      <c r="I190" s="7">
        <v>2890103</v>
      </c>
      <c r="J190" s="6">
        <v>13.69</v>
      </c>
      <c r="K190" s="6">
        <v>1.25</v>
      </c>
      <c r="L190" s="5">
        <v>1.9400000000000001E-2</v>
      </c>
      <c r="M190" s="2">
        <v>34764.82</v>
      </c>
      <c r="N190" s="2">
        <v>4448.9799999999996</v>
      </c>
      <c r="O190" s="2">
        <v>15052.25</v>
      </c>
      <c r="P190" s="2">
        <v>18.63</v>
      </c>
      <c r="Q190" s="2">
        <v>151.86000000000001</v>
      </c>
      <c r="R190" s="4">
        <v>3.5E-4</v>
      </c>
      <c r="S190" s="4">
        <v>-2.1000000000000001E-4</v>
      </c>
      <c r="T190" s="4">
        <v>1.43E-2</v>
      </c>
      <c r="U190" s="2">
        <v>110.31</v>
      </c>
      <c r="V190" s="2">
        <v>129.49</v>
      </c>
      <c r="W190" s="3">
        <f>+V190/U190</f>
        <v>1.1738736288641103</v>
      </c>
      <c r="X190" s="2">
        <f>+U190*1.3724</f>
        <v>151.389444</v>
      </c>
      <c r="Y190" s="2">
        <v>73.3</v>
      </c>
    </row>
    <row r="191" spans="2:25" ht="12" customHeight="1" x14ac:dyDescent="0.15">
      <c r="B191" s="8">
        <v>44463</v>
      </c>
      <c r="C191" s="2">
        <v>30248.81</v>
      </c>
      <c r="D191" s="2">
        <v>17.7</v>
      </c>
      <c r="E191" s="2">
        <v>2090.75</v>
      </c>
      <c r="F191" s="2">
        <f>+C191/E191</f>
        <v>14.46792299414086</v>
      </c>
      <c r="G191" s="2">
        <v>1163.4100000000001</v>
      </c>
      <c r="H191" s="2">
        <v>4089.36</v>
      </c>
      <c r="I191" s="7">
        <v>3557899</v>
      </c>
      <c r="J191" s="6">
        <v>14.03</v>
      </c>
      <c r="K191" s="6">
        <v>1.28</v>
      </c>
      <c r="L191" s="5">
        <v>1.9E-2</v>
      </c>
      <c r="M191" s="2">
        <v>34798</v>
      </c>
      <c r="N191" s="2">
        <v>4455.4799999999996</v>
      </c>
      <c r="O191" s="2">
        <v>15047.7</v>
      </c>
      <c r="P191" s="2">
        <v>17.75</v>
      </c>
      <c r="Q191" s="2">
        <v>151.62</v>
      </c>
      <c r="R191" s="4">
        <v>5.0000000000000001E-4</v>
      </c>
      <c r="S191" s="4">
        <v>-2.2000000000000001E-4</v>
      </c>
      <c r="T191" s="4">
        <v>1.4500000000000001E-2</v>
      </c>
      <c r="U191" s="2">
        <v>110.47</v>
      </c>
      <c r="V191" s="2">
        <v>129.66</v>
      </c>
      <c r="W191" s="3">
        <f>+V191/U191</f>
        <v>1.1737123200869013</v>
      </c>
      <c r="X191" s="2">
        <v>151.41</v>
      </c>
      <c r="Y191" s="2">
        <v>73.98</v>
      </c>
    </row>
    <row r="192" spans="2:25" ht="12" customHeight="1" x14ac:dyDescent="0.15">
      <c r="B192" s="8">
        <v>44466</v>
      </c>
      <c r="C192" s="2">
        <v>30240.06</v>
      </c>
      <c r="D192" s="2">
        <v>17.7</v>
      </c>
      <c r="E192" s="2">
        <v>2087.7399999999998</v>
      </c>
      <c r="F192" s="2">
        <f>+C192/E192</f>
        <v>14.484590993131331</v>
      </c>
      <c r="G192" s="2">
        <v>1158.05</v>
      </c>
      <c r="H192" s="2">
        <v>4098.2700000000004</v>
      </c>
      <c r="I192" s="7">
        <v>3258293</v>
      </c>
      <c r="J192" s="6">
        <v>14.06</v>
      </c>
      <c r="K192" s="6">
        <v>1.28</v>
      </c>
      <c r="L192" s="5">
        <v>1.9E-2</v>
      </c>
      <c r="M192" s="2">
        <v>34869.370000000003</v>
      </c>
      <c r="N192" s="2">
        <v>4443.1099999999997</v>
      </c>
      <c r="O192" s="2">
        <v>14969.97</v>
      </c>
      <c r="P192" s="2">
        <v>18.760000000000002</v>
      </c>
      <c r="Q192" s="2">
        <v>151.62</v>
      </c>
      <c r="R192" s="4">
        <v>5.5000000000000003E-4</v>
      </c>
      <c r="S192" s="4">
        <v>-2.4000000000000001E-4</v>
      </c>
      <c r="T192" s="4">
        <v>1.49E-2</v>
      </c>
      <c r="U192" s="2">
        <v>110.77</v>
      </c>
      <c r="V192" s="2">
        <v>129.54</v>
      </c>
      <c r="W192" s="3">
        <f>+V192/U192</f>
        <v>1.1694502121513044</v>
      </c>
      <c r="X192" s="2">
        <v>151.57</v>
      </c>
      <c r="Y192" s="2">
        <v>75.45</v>
      </c>
    </row>
    <row r="193" spans="2:25" ht="12" customHeight="1" x14ac:dyDescent="0.15">
      <c r="B193" s="8">
        <v>44467</v>
      </c>
      <c r="C193" s="2">
        <v>30183.96</v>
      </c>
      <c r="D193" s="2">
        <v>17.7</v>
      </c>
      <c r="E193" s="2">
        <v>2081.77</v>
      </c>
      <c r="F193" s="2">
        <f>+C193/E193</f>
        <v>14.499180985411453</v>
      </c>
      <c r="G193" s="2">
        <v>1127.3599999999999</v>
      </c>
      <c r="H193" s="2">
        <v>4065.65</v>
      </c>
      <c r="I193" s="7">
        <v>3810502</v>
      </c>
      <c r="J193" s="6">
        <v>14.08</v>
      </c>
      <c r="K193" s="6">
        <v>1.28</v>
      </c>
      <c r="L193" s="5">
        <v>1.9099999999999999E-2</v>
      </c>
      <c r="M193" s="2">
        <v>34299.99</v>
      </c>
      <c r="N193" s="2">
        <v>4352.63</v>
      </c>
      <c r="O193" s="2">
        <v>14564.68</v>
      </c>
      <c r="P193" s="2">
        <v>23.25</v>
      </c>
      <c r="Q193" s="2">
        <v>151.37</v>
      </c>
      <c r="R193" s="4">
        <v>6.9999999999999999E-4</v>
      </c>
      <c r="S193" s="4">
        <v>-2.5000000000000001E-4</v>
      </c>
      <c r="T193" s="4">
        <v>1.54E-2</v>
      </c>
      <c r="U193" s="2">
        <v>111.24</v>
      </c>
      <c r="V193" s="2">
        <v>130</v>
      </c>
      <c r="W193" s="3">
        <f>+V193/U193</f>
        <v>1.1686443725278677</v>
      </c>
      <c r="X193" s="2">
        <v>152.12</v>
      </c>
      <c r="Y193" s="2">
        <v>75.290000000000006</v>
      </c>
    </row>
    <row r="194" spans="2:25" ht="12" customHeight="1" x14ac:dyDescent="0.15">
      <c r="B194" s="8">
        <v>44468</v>
      </c>
      <c r="C194" s="2">
        <v>29544.29</v>
      </c>
      <c r="D194" s="2">
        <v>19.100000000000001</v>
      </c>
      <c r="E194" s="2">
        <v>2038.29</v>
      </c>
      <c r="F194" s="2">
        <f>+C194/E194</f>
        <v>14.494645021071586</v>
      </c>
      <c r="G194" s="2">
        <v>1120.44</v>
      </c>
      <c r="H194" s="2">
        <v>4043.11</v>
      </c>
      <c r="I194" s="7">
        <v>3855680</v>
      </c>
      <c r="J194" s="6">
        <v>13.79</v>
      </c>
      <c r="K194" s="6">
        <v>1.25</v>
      </c>
      <c r="L194" s="5">
        <v>1.95E-2</v>
      </c>
      <c r="M194" s="2">
        <v>34390.720000000001</v>
      </c>
      <c r="N194" s="2">
        <v>4359.46</v>
      </c>
      <c r="O194" s="2">
        <v>14512.44</v>
      </c>
      <c r="P194" s="2">
        <v>22.56</v>
      </c>
      <c r="Q194" s="2">
        <v>151.41999999999999</v>
      </c>
      <c r="R194" s="4">
        <v>6.4999999999999997E-4</v>
      </c>
      <c r="S194" s="4">
        <v>-2.5000000000000001E-4</v>
      </c>
      <c r="T194" s="4">
        <v>1.52E-2</v>
      </c>
      <c r="U194" s="2">
        <v>111.29</v>
      </c>
      <c r="V194" s="2">
        <v>129.78</v>
      </c>
      <c r="W194" s="3">
        <f>+V194/U194</f>
        <v>1.1661425105580017</v>
      </c>
      <c r="X194" s="2">
        <v>150.41999999999999</v>
      </c>
      <c r="Y194" s="2">
        <v>74.7</v>
      </c>
    </row>
    <row r="195" spans="2:25" ht="12" customHeight="1" x14ac:dyDescent="0.15">
      <c r="B195" s="8">
        <v>44469</v>
      </c>
      <c r="C195" s="2">
        <v>29452.66</v>
      </c>
      <c r="D195" s="2">
        <v>18.8</v>
      </c>
      <c r="E195" s="2">
        <v>2030.16</v>
      </c>
      <c r="F195" s="2">
        <f>+C195/E195</f>
        <v>14.507556054695195</v>
      </c>
      <c r="G195" s="2">
        <v>1127.6199999999999</v>
      </c>
      <c r="H195" s="2">
        <v>4029.92</v>
      </c>
      <c r="I195" s="7">
        <v>4391441</v>
      </c>
      <c r="J195" s="6">
        <v>13.68</v>
      </c>
      <c r="K195" s="6">
        <v>1.24</v>
      </c>
      <c r="L195" s="5">
        <v>1.9599999999999999E-2</v>
      </c>
      <c r="M195" s="2">
        <v>33843.919999999998</v>
      </c>
      <c r="N195" s="2">
        <v>4307.54</v>
      </c>
      <c r="O195" s="2">
        <v>14448.58</v>
      </c>
      <c r="P195" s="2">
        <v>23.14</v>
      </c>
      <c r="Q195" s="2">
        <v>151.37</v>
      </c>
      <c r="R195" s="4">
        <v>6.4999999999999997E-4</v>
      </c>
      <c r="S195" s="4">
        <v>-4.8999999999999998E-4</v>
      </c>
      <c r="T195" s="12">
        <v>1.49E-2</v>
      </c>
      <c r="U195" s="2">
        <v>111.87</v>
      </c>
      <c r="V195" s="2">
        <v>129.82</v>
      </c>
      <c r="W195" s="3">
        <f>+V195/U195</f>
        <v>1.1604540985071958</v>
      </c>
      <c r="X195" s="2">
        <v>150.38999999999999</v>
      </c>
      <c r="Y195" s="2">
        <v>75.03</v>
      </c>
    </row>
    <row r="196" spans="2:25" ht="12" customHeight="1" x14ac:dyDescent="0.15">
      <c r="B196" s="8">
        <v>44470</v>
      </c>
      <c r="C196" s="2">
        <v>28771.07</v>
      </c>
      <c r="D196" s="2">
        <v>20</v>
      </c>
      <c r="E196" s="2">
        <v>1986.31</v>
      </c>
      <c r="F196" s="2">
        <f>+C196/E196</f>
        <v>14.48468265275813</v>
      </c>
      <c r="G196" s="2">
        <v>1131.06</v>
      </c>
      <c r="H196" s="2">
        <v>4002.04</v>
      </c>
      <c r="I196" s="7">
        <v>3544256</v>
      </c>
      <c r="J196" s="6">
        <v>13.92</v>
      </c>
      <c r="K196" s="6">
        <v>1.28</v>
      </c>
      <c r="L196" s="5">
        <v>1.9300000000000001E-2</v>
      </c>
      <c r="M196" s="2">
        <v>34326.46</v>
      </c>
      <c r="N196" s="2">
        <v>4357.04</v>
      </c>
      <c r="O196" s="2">
        <v>14566.7</v>
      </c>
      <c r="P196" s="2">
        <v>21.15</v>
      </c>
      <c r="Q196" s="2">
        <v>151.57</v>
      </c>
      <c r="R196" s="4">
        <v>5.0000000000000001E-4</v>
      </c>
      <c r="S196" s="4">
        <v>-1.8000000000000001E-4</v>
      </c>
      <c r="T196" s="4">
        <v>1.52E-2</v>
      </c>
      <c r="U196" s="2">
        <v>111.26</v>
      </c>
      <c r="V196" s="2">
        <v>128.82</v>
      </c>
      <c r="W196" s="3">
        <f>+V196/U196</f>
        <v>1.1578285097968721</v>
      </c>
      <c r="X196" s="2">
        <v>149.75</v>
      </c>
      <c r="Y196" s="2">
        <v>75.88</v>
      </c>
    </row>
    <row r="197" spans="2:25" ht="12" customHeight="1" x14ac:dyDescent="0.15">
      <c r="B197" s="8">
        <v>44473</v>
      </c>
      <c r="C197" s="2">
        <v>28444.89</v>
      </c>
      <c r="D197" s="2">
        <v>20.399999999999999</v>
      </c>
      <c r="E197" s="2">
        <v>1973.92</v>
      </c>
      <c r="F197" s="2">
        <f>+C197/E197</f>
        <v>14.410356042798087</v>
      </c>
      <c r="G197" s="2">
        <v>1103.93</v>
      </c>
      <c r="H197" s="2">
        <v>3959.24</v>
      </c>
      <c r="I197" s="7">
        <v>3258890</v>
      </c>
      <c r="J197" s="6">
        <v>13.82</v>
      </c>
      <c r="K197" s="6">
        <v>1.27</v>
      </c>
      <c r="L197" s="5">
        <v>1.95E-2</v>
      </c>
      <c r="M197" s="2">
        <v>34002.92</v>
      </c>
      <c r="N197" s="2">
        <v>4300.46</v>
      </c>
      <c r="O197" s="2">
        <v>14255.48</v>
      </c>
      <c r="P197" s="2">
        <v>22.96</v>
      </c>
      <c r="Q197" s="2">
        <v>151.61000000000001</v>
      </c>
      <c r="R197" s="4">
        <v>4.4999999999999999E-4</v>
      </c>
      <c r="S197" s="4">
        <v>-1.7000000000000001E-4</v>
      </c>
      <c r="T197" s="12">
        <v>1.4800000000000001E-2</v>
      </c>
      <c r="U197" s="2">
        <v>111.16</v>
      </c>
      <c r="V197" s="2">
        <v>129.05000000000001</v>
      </c>
      <c r="W197" s="3">
        <f>+V197/U197</f>
        <v>1.1609391867578267</v>
      </c>
      <c r="X197" s="2">
        <v>150.81</v>
      </c>
      <c r="Y197" s="2">
        <v>77.62</v>
      </c>
    </row>
    <row r="198" spans="2:25" ht="12" customHeight="1" x14ac:dyDescent="0.15">
      <c r="B198" s="8">
        <v>44474</v>
      </c>
      <c r="C198" s="2">
        <v>27822.12</v>
      </c>
      <c r="D198" s="2">
        <v>20.6</v>
      </c>
      <c r="E198" s="2">
        <v>1947.75</v>
      </c>
      <c r="F198" s="2">
        <f>+C198/E198</f>
        <v>14.284235656526761</v>
      </c>
      <c r="G198" s="2">
        <v>1078.1300000000001</v>
      </c>
      <c r="H198" s="2">
        <v>3925.65</v>
      </c>
      <c r="I198" s="7">
        <v>3615267</v>
      </c>
      <c r="J198" s="6">
        <v>13.64</v>
      </c>
      <c r="K198" s="6">
        <v>1.26</v>
      </c>
      <c r="L198" s="5">
        <v>1.9800000000000002E-2</v>
      </c>
      <c r="M198" s="2">
        <v>34314.67</v>
      </c>
      <c r="N198" s="2">
        <v>4345.72</v>
      </c>
      <c r="O198" s="2">
        <v>14433.83</v>
      </c>
      <c r="P198" s="2">
        <v>21.3</v>
      </c>
      <c r="Q198" s="2">
        <v>151.51</v>
      </c>
      <c r="R198" s="4">
        <v>5.0000000000000001E-4</v>
      </c>
      <c r="S198" s="4">
        <v>-1.4999999999999999E-4</v>
      </c>
      <c r="T198" s="12">
        <v>1.5299999999999999E-2</v>
      </c>
      <c r="U198" s="2">
        <v>111.09</v>
      </c>
      <c r="V198" s="2">
        <v>128.83000000000001</v>
      </c>
      <c r="W198" s="3">
        <f>+V198/U198</f>
        <v>1.1596903411648214</v>
      </c>
      <c r="X198" s="2">
        <v>151.21</v>
      </c>
      <c r="Y198" s="2">
        <v>78.930000000000007</v>
      </c>
    </row>
    <row r="199" spans="2:25" ht="12" customHeight="1" x14ac:dyDescent="0.15">
      <c r="B199" s="8">
        <v>44475</v>
      </c>
      <c r="C199" s="2">
        <v>27528.87</v>
      </c>
      <c r="D199" s="2">
        <v>20</v>
      </c>
      <c r="E199" s="2">
        <v>1941.91</v>
      </c>
      <c r="F199" s="2">
        <f>+C199/E199</f>
        <v>14.176182212357935</v>
      </c>
      <c r="G199" s="2">
        <v>1064.1099999999999</v>
      </c>
      <c r="H199" s="2">
        <v>3925.14</v>
      </c>
      <c r="I199" s="7">
        <v>3742069</v>
      </c>
      <c r="J199" s="6">
        <v>13.58</v>
      </c>
      <c r="K199" s="6">
        <v>1.25</v>
      </c>
      <c r="L199" s="5">
        <v>1.9900000000000001E-2</v>
      </c>
      <c r="M199" s="2">
        <v>34416.99</v>
      </c>
      <c r="N199" s="2">
        <v>4363.55</v>
      </c>
      <c r="O199" s="2">
        <v>14501.91</v>
      </c>
      <c r="P199" s="2">
        <v>21</v>
      </c>
      <c r="Q199" s="2">
        <v>151.30000000000001</v>
      </c>
      <c r="R199" s="4">
        <v>8.0000000000000004E-4</v>
      </c>
      <c r="S199" s="4">
        <v>-1.2E-4</v>
      </c>
      <c r="T199" s="12">
        <v>1.52E-2</v>
      </c>
      <c r="U199" s="2">
        <v>111.67</v>
      </c>
      <c r="V199" s="2">
        <v>129.05000000000001</v>
      </c>
      <c r="W199" s="3">
        <f>+V199/U199</f>
        <v>1.1556371451598462</v>
      </c>
      <c r="X199" s="2">
        <v>151.43</v>
      </c>
      <c r="Y199" s="2">
        <v>77.069999999999993</v>
      </c>
    </row>
    <row r="200" spans="2:25" ht="12" customHeight="1" x14ac:dyDescent="0.15">
      <c r="B200" s="8">
        <v>44476</v>
      </c>
      <c r="C200" s="2">
        <v>27678.21</v>
      </c>
      <c r="D200" s="2">
        <v>19.8</v>
      </c>
      <c r="E200" s="2">
        <v>1939.62</v>
      </c>
      <c r="F200" s="2">
        <f>+C200/E200</f>
        <v>14.269913694434992</v>
      </c>
      <c r="G200" s="2">
        <v>1084.01</v>
      </c>
      <c r="H200" s="2">
        <v>3935.95</v>
      </c>
      <c r="I200" s="7">
        <v>2944902</v>
      </c>
      <c r="J200" s="6">
        <v>13.58</v>
      </c>
      <c r="K200" s="6">
        <v>1.25</v>
      </c>
      <c r="L200" s="5">
        <v>1.9900000000000001E-2</v>
      </c>
      <c r="M200" s="2">
        <v>34754.94</v>
      </c>
      <c r="N200" s="2">
        <v>4399.76</v>
      </c>
      <c r="O200" s="2">
        <v>14654.02</v>
      </c>
      <c r="P200" s="2">
        <v>19.54</v>
      </c>
      <c r="Q200" s="2">
        <v>151.4</v>
      </c>
      <c r="R200" s="4">
        <v>6.4999999999999997E-4</v>
      </c>
      <c r="S200" s="4">
        <v>-9.0000000000000006E-5</v>
      </c>
      <c r="T200" s="4">
        <v>1.5699999999999999E-2</v>
      </c>
      <c r="U200" s="2">
        <v>111.29</v>
      </c>
      <c r="V200" s="2">
        <v>128.74</v>
      </c>
      <c r="W200" s="3">
        <f>+V200/U200</f>
        <v>1.1567975559349448</v>
      </c>
      <c r="X200" s="2">
        <v>151.07</v>
      </c>
      <c r="Y200" s="2">
        <v>78.709999999999994</v>
      </c>
    </row>
    <row r="201" spans="2:25" ht="12" customHeight="1" x14ac:dyDescent="0.15">
      <c r="B201" s="8">
        <v>44477</v>
      </c>
      <c r="C201" s="2">
        <v>28048.94</v>
      </c>
      <c r="D201" s="2">
        <v>20.100000000000001</v>
      </c>
      <c r="E201" s="2">
        <v>1961.85</v>
      </c>
      <c r="F201" s="2">
        <f>+C201/E201</f>
        <v>14.297188877844892</v>
      </c>
      <c r="G201" s="2">
        <v>1105.56</v>
      </c>
      <c r="H201" s="2">
        <v>3956.18</v>
      </c>
      <c r="I201" s="7">
        <v>3198481</v>
      </c>
      <c r="J201" s="6">
        <v>13.74</v>
      </c>
      <c r="K201" s="6">
        <v>1.27</v>
      </c>
      <c r="L201" s="5">
        <v>1.9699999999999999E-2</v>
      </c>
      <c r="M201" s="2">
        <v>34746.25</v>
      </c>
      <c r="N201" s="2">
        <v>4391.34</v>
      </c>
      <c r="O201" s="2">
        <v>14579.54</v>
      </c>
      <c r="P201" s="2">
        <v>18.77</v>
      </c>
      <c r="Q201" s="2">
        <v>151.32</v>
      </c>
      <c r="R201" s="4">
        <v>5.9999999999999995E-4</v>
      </c>
      <c r="S201" s="4">
        <v>-8.0000000000000007E-5</v>
      </c>
      <c r="T201" s="4">
        <v>1.61E-2</v>
      </c>
      <c r="U201" s="2">
        <v>111.95</v>
      </c>
      <c r="V201" s="2">
        <v>129.27000000000001</v>
      </c>
      <c r="W201" s="3">
        <f>+V201/U201</f>
        <v>1.154711924966503</v>
      </c>
      <c r="X201" s="2">
        <v>152.16</v>
      </c>
      <c r="Y201" s="2">
        <v>79.349999999999994</v>
      </c>
    </row>
    <row r="202" spans="2:25" ht="12" customHeight="1" x14ac:dyDescent="0.15">
      <c r="B202" s="8">
        <v>44480</v>
      </c>
      <c r="C202" s="2">
        <v>28498.2</v>
      </c>
      <c r="D202" s="2">
        <v>20.8</v>
      </c>
      <c r="E202" s="2">
        <v>1996.58</v>
      </c>
      <c r="F202" s="2">
        <f>+C202/E202</f>
        <v>14.273507698163861</v>
      </c>
      <c r="G202" s="2">
        <v>1123.3399999999999</v>
      </c>
      <c r="H202" s="2">
        <v>3984.74</v>
      </c>
      <c r="I202" s="7">
        <v>2708543</v>
      </c>
      <c r="J202" s="6">
        <v>14.01</v>
      </c>
      <c r="K202" s="6">
        <v>1.29</v>
      </c>
      <c r="L202" s="5">
        <v>1.9300000000000001E-2</v>
      </c>
      <c r="M202" s="2">
        <v>34496.06</v>
      </c>
      <c r="N202" s="2">
        <v>4361.1899999999996</v>
      </c>
      <c r="O202" s="2">
        <v>14486.2</v>
      </c>
      <c r="P202" s="2">
        <v>20</v>
      </c>
      <c r="Q202" s="2">
        <v>151.19999999999999</v>
      </c>
      <c r="R202" s="4">
        <v>8.4999999999999995E-4</v>
      </c>
      <c r="S202" s="4">
        <v>-2.1000000000000001E-4</v>
      </c>
      <c r="T202" s="4">
        <v>1.61E-2</v>
      </c>
      <c r="U202" s="2">
        <v>112.78</v>
      </c>
      <c r="V202" s="2">
        <v>130.53</v>
      </c>
      <c r="W202" s="3">
        <f>+V202/U202</f>
        <v>1.1573860613583968</v>
      </c>
      <c r="X202" s="2">
        <v>153.91999999999999</v>
      </c>
      <c r="Y202" s="2">
        <v>80.52</v>
      </c>
    </row>
    <row r="203" spans="2:25" ht="12" customHeight="1" x14ac:dyDescent="0.15">
      <c r="B203" s="8">
        <v>44481</v>
      </c>
      <c r="C203" s="2">
        <v>28230.61</v>
      </c>
      <c r="D203" s="2">
        <v>20.6</v>
      </c>
      <c r="E203" s="2">
        <v>1982.68</v>
      </c>
      <c r="F203" s="2">
        <f>+C203/E203</f>
        <v>14.238611374503197</v>
      </c>
      <c r="G203" s="2">
        <v>1100</v>
      </c>
      <c r="H203" s="2">
        <v>3975.34</v>
      </c>
      <c r="I203" s="7">
        <v>2563755</v>
      </c>
      <c r="J203" s="6">
        <v>13.94</v>
      </c>
      <c r="K203" s="6">
        <v>1.28</v>
      </c>
      <c r="L203" s="5">
        <v>1.95E-2</v>
      </c>
      <c r="M203" s="2">
        <v>34378.339999999997</v>
      </c>
      <c r="N203" s="2">
        <v>4350.6499999999996</v>
      </c>
      <c r="O203" s="2">
        <v>14465.93</v>
      </c>
      <c r="P203" s="2">
        <v>19.850000000000001</v>
      </c>
      <c r="Q203" s="2">
        <v>151.25</v>
      </c>
      <c r="R203" s="4">
        <v>8.9999999999999998E-4</v>
      </c>
      <c r="S203" s="4">
        <v>-3.2000000000000003E-4</v>
      </c>
      <c r="T203" s="4">
        <v>1.5800000000000002E-2</v>
      </c>
      <c r="U203" s="2">
        <v>113.29</v>
      </c>
      <c r="V203" s="2">
        <v>130.91</v>
      </c>
      <c r="W203" s="3">
        <f>+V203/U203</f>
        <v>1.1555300556094976</v>
      </c>
      <c r="X203" s="2">
        <v>153.91999999999999</v>
      </c>
      <c r="Y203" s="2">
        <v>80.64</v>
      </c>
    </row>
    <row r="204" spans="2:25" ht="12" customHeight="1" x14ac:dyDescent="0.15">
      <c r="B204" s="8">
        <v>44482</v>
      </c>
      <c r="C204" s="2">
        <v>28140.28</v>
      </c>
      <c r="D204" s="2">
        <v>20.6</v>
      </c>
      <c r="E204" s="2">
        <v>1973.83</v>
      </c>
      <c r="F204" s="2">
        <f>+C204/E204</f>
        <v>14.256688772589332</v>
      </c>
      <c r="G204" s="2">
        <v>1090.1300000000001</v>
      </c>
      <c r="H204" s="2">
        <v>3962.78</v>
      </c>
      <c r="I204" s="7">
        <v>2403994</v>
      </c>
      <c r="J204" s="6">
        <v>13.88</v>
      </c>
      <c r="K204" s="6">
        <v>1.28</v>
      </c>
      <c r="L204" s="5">
        <v>1.9599999999999999E-2</v>
      </c>
      <c r="M204" s="2">
        <v>34377.81</v>
      </c>
      <c r="N204" s="2">
        <v>4363.8</v>
      </c>
      <c r="O204" s="2">
        <v>14571.63</v>
      </c>
      <c r="P204" s="2">
        <v>18.64</v>
      </c>
      <c r="Q204" s="2">
        <v>151.25</v>
      </c>
      <c r="R204" s="4">
        <v>8.4999999999999995E-4</v>
      </c>
      <c r="S204" s="4">
        <v>-4.0000000000000002E-4</v>
      </c>
      <c r="T204" s="12">
        <v>1.54E-2</v>
      </c>
      <c r="U204" s="2">
        <v>113.57</v>
      </c>
      <c r="V204" s="2">
        <v>131.18</v>
      </c>
      <c r="W204" s="3">
        <f>+V204/U204</f>
        <v>1.1550585541956504</v>
      </c>
      <c r="X204" s="2">
        <v>154.69</v>
      </c>
      <c r="Y204" s="2">
        <v>80.760000000000005</v>
      </c>
    </row>
    <row r="205" spans="2:25" ht="12" customHeight="1" x14ac:dyDescent="0.15">
      <c r="B205" s="8">
        <v>44483</v>
      </c>
      <c r="C205" s="2">
        <v>28550.93</v>
      </c>
      <c r="D205" s="2">
        <v>21.1</v>
      </c>
      <c r="E205" s="2">
        <v>1986.97</v>
      </c>
      <c r="F205" s="2">
        <f>+C205/E205</f>
        <v>14.369079553289682</v>
      </c>
      <c r="G205" s="2">
        <v>1098.72</v>
      </c>
      <c r="H205" s="2">
        <v>3966.62</v>
      </c>
      <c r="I205" s="7">
        <v>2564718</v>
      </c>
      <c r="J205" s="6">
        <v>13.97</v>
      </c>
      <c r="K205" s="6">
        <v>1.29</v>
      </c>
      <c r="L205" s="5">
        <v>1.9400000000000001E-2</v>
      </c>
      <c r="M205" s="2">
        <v>34912.559999999998</v>
      </c>
      <c r="N205" s="2">
        <v>4438.26</v>
      </c>
      <c r="O205" s="2">
        <v>14823.43</v>
      </c>
      <c r="P205" s="2">
        <v>16.86</v>
      </c>
      <c r="Q205" s="2">
        <v>151.37</v>
      </c>
      <c r="R205" s="4">
        <v>8.0000000000000004E-4</v>
      </c>
      <c r="S205" s="4">
        <v>-5.1999999999999995E-4</v>
      </c>
      <c r="T205" s="12">
        <v>1.5100000000000001E-2</v>
      </c>
      <c r="U205" s="2">
        <v>113.37</v>
      </c>
      <c r="V205" s="2">
        <v>131.59</v>
      </c>
      <c r="W205" s="3">
        <f>+V205/U205</f>
        <v>1.1607127105936315</v>
      </c>
      <c r="X205" s="2">
        <v>155.31</v>
      </c>
      <c r="Y205" s="2">
        <v>81.47</v>
      </c>
    </row>
    <row r="206" spans="2:25" ht="12" customHeight="1" x14ac:dyDescent="0.15">
      <c r="B206" s="8">
        <v>44484</v>
      </c>
      <c r="C206" s="2">
        <v>29068.63</v>
      </c>
      <c r="D206" s="2">
        <v>21.9</v>
      </c>
      <c r="E206" s="2">
        <v>2023.93</v>
      </c>
      <c r="F206" s="2">
        <f>+C206/E206</f>
        <v>14.362468069547861</v>
      </c>
      <c r="G206" s="2">
        <v>1126.27</v>
      </c>
      <c r="H206" s="2">
        <v>4001.86</v>
      </c>
      <c r="I206" s="7">
        <v>2842005</v>
      </c>
      <c r="J206" s="6">
        <v>14.2</v>
      </c>
      <c r="K206" s="6">
        <v>1.31</v>
      </c>
      <c r="L206" s="5">
        <v>1.9E-2</v>
      </c>
      <c r="M206" s="2">
        <v>35294.76</v>
      </c>
      <c r="N206" s="2">
        <v>4471.37</v>
      </c>
      <c r="O206" s="2">
        <v>14897.34</v>
      </c>
      <c r="P206" s="2">
        <v>16.3</v>
      </c>
      <c r="Q206" s="2">
        <v>151.44999999999999</v>
      </c>
      <c r="R206" s="4">
        <v>7.5000000000000002E-4</v>
      </c>
      <c r="S206" s="4">
        <v>-4.6999999999999999E-4</v>
      </c>
      <c r="T206" s="4">
        <v>1.5699999999999999E-2</v>
      </c>
      <c r="U206" s="2">
        <v>114.09</v>
      </c>
      <c r="V206" s="2">
        <v>132.47</v>
      </c>
      <c r="W206" s="3">
        <f>+V206/U206</f>
        <v>1.1611008852660181</v>
      </c>
      <c r="X206" s="2">
        <v>156.58000000000001</v>
      </c>
      <c r="Y206" s="2">
        <v>82.38</v>
      </c>
    </row>
    <row r="207" spans="2:25" ht="12" customHeight="1" x14ac:dyDescent="0.15">
      <c r="B207" s="8">
        <v>44487</v>
      </c>
      <c r="C207" s="2">
        <v>29025.46</v>
      </c>
      <c r="D207" s="2">
        <v>21.8</v>
      </c>
      <c r="E207" s="2">
        <v>2019.23</v>
      </c>
      <c r="F207" s="2">
        <f>+C207/E207</f>
        <v>14.374518999816761</v>
      </c>
      <c r="G207" s="2">
        <v>1116.1500000000001</v>
      </c>
      <c r="H207" s="2">
        <v>4013.21</v>
      </c>
      <c r="I207" s="7">
        <v>2529562</v>
      </c>
      <c r="J207" s="6">
        <v>14.2</v>
      </c>
      <c r="K207" s="6">
        <v>1.31</v>
      </c>
      <c r="L207" s="5">
        <v>1.9E-2</v>
      </c>
      <c r="M207" s="2">
        <v>35258.61</v>
      </c>
      <c r="N207" s="2">
        <v>4486.46</v>
      </c>
      <c r="O207" s="2">
        <v>15021.81</v>
      </c>
      <c r="P207" s="2">
        <v>16.309999999999999</v>
      </c>
      <c r="Q207" s="2">
        <v>151.28</v>
      </c>
      <c r="R207" s="4">
        <v>8.4999999999999995E-4</v>
      </c>
      <c r="S207" s="4">
        <v>-3.8999999999999999E-4</v>
      </c>
      <c r="T207" s="4">
        <v>1.6E-2</v>
      </c>
      <c r="U207" s="2">
        <v>114.29</v>
      </c>
      <c r="V207" s="2">
        <v>132.49</v>
      </c>
      <c r="W207" s="3">
        <f>+V207/U207</f>
        <v>1.1592440283489369</v>
      </c>
      <c r="X207" s="2">
        <v>157.03</v>
      </c>
      <c r="Y207" s="2">
        <v>82.44</v>
      </c>
    </row>
    <row r="208" spans="2:25" ht="12" customHeight="1" x14ac:dyDescent="0.15">
      <c r="B208" s="8">
        <v>44488</v>
      </c>
      <c r="C208" s="2">
        <v>29215.52</v>
      </c>
      <c r="D208" s="2">
        <v>22.44</v>
      </c>
      <c r="E208" s="2">
        <v>2026.57</v>
      </c>
      <c r="F208" s="2">
        <f>+C208/E208</f>
        <v>14.416240248301317</v>
      </c>
      <c r="G208" s="2">
        <v>1141.4000000000001</v>
      </c>
      <c r="H208" s="2">
        <v>4033.39</v>
      </c>
      <c r="I208" s="7">
        <v>2440900</v>
      </c>
      <c r="J208" s="6">
        <v>14.22</v>
      </c>
      <c r="K208" s="6">
        <v>1.31</v>
      </c>
      <c r="L208" s="5">
        <v>1.89E-2</v>
      </c>
      <c r="M208" s="2">
        <v>35457.31</v>
      </c>
      <c r="N208" s="2">
        <v>4519.63</v>
      </c>
      <c r="O208" s="2">
        <v>15129.09</v>
      </c>
      <c r="P208" s="2">
        <v>15.7</v>
      </c>
      <c r="Q208" s="2">
        <v>151.34</v>
      </c>
      <c r="R208" s="4">
        <v>8.4999999999999995E-4</v>
      </c>
      <c r="S208" s="4">
        <v>-3.8000000000000002E-4</v>
      </c>
      <c r="T208" s="4">
        <v>1.6400000000000001E-2</v>
      </c>
      <c r="U208" s="2">
        <v>114.01</v>
      </c>
      <c r="V208" s="2">
        <v>132.86000000000001</v>
      </c>
      <c r="W208" s="3">
        <f>+V208/U208</f>
        <v>1.1653363740022806</v>
      </c>
      <c r="X208" s="2">
        <v>157.13999999999999</v>
      </c>
      <c r="Y208" s="2">
        <v>82.86</v>
      </c>
    </row>
    <row r="209" spans="2:25" ht="12" customHeight="1" x14ac:dyDescent="0.15">
      <c r="B209" s="8">
        <v>44489</v>
      </c>
      <c r="C209" s="2">
        <v>29255.55</v>
      </c>
      <c r="D209" s="2">
        <v>20.5</v>
      </c>
      <c r="E209" s="2">
        <v>2027.67</v>
      </c>
      <c r="F209" s="2">
        <f>+C209/E209</f>
        <v>14.428161387207977</v>
      </c>
      <c r="G209" s="2">
        <v>1140.1099999999999</v>
      </c>
      <c r="H209" s="2">
        <v>4021.04</v>
      </c>
      <c r="I209" s="7">
        <v>2709904</v>
      </c>
      <c r="J209" s="6">
        <v>14.24</v>
      </c>
      <c r="K209" s="6">
        <v>1.31</v>
      </c>
      <c r="L209" s="5">
        <v>1.89E-2</v>
      </c>
      <c r="M209" s="2">
        <v>35609.339999999997</v>
      </c>
      <c r="N209" s="2">
        <v>4536.1899999999996</v>
      </c>
      <c r="O209" s="2">
        <v>15121.68</v>
      </c>
      <c r="P209" s="2">
        <v>15.49</v>
      </c>
      <c r="Q209" s="2">
        <v>151.32</v>
      </c>
      <c r="R209" s="4">
        <v>8.9999999999999998E-4</v>
      </c>
      <c r="S209" s="4">
        <v>-3.6000000000000002E-4</v>
      </c>
      <c r="T209" s="4">
        <v>1.6500000000000001E-2</v>
      </c>
      <c r="U209" s="2">
        <v>114.34</v>
      </c>
      <c r="V209" s="2">
        <v>132.91</v>
      </c>
      <c r="W209" s="3">
        <f>+V209/U209</f>
        <v>1.1624103550813363</v>
      </c>
      <c r="X209" s="2">
        <v>157.49</v>
      </c>
      <c r="Y209" s="2">
        <v>83.87</v>
      </c>
    </row>
    <row r="210" spans="2:25" ht="12" customHeight="1" x14ac:dyDescent="0.15">
      <c r="B210" s="8">
        <v>44490</v>
      </c>
      <c r="C210" s="2">
        <v>28708.58</v>
      </c>
      <c r="D210" s="2">
        <v>21.4</v>
      </c>
      <c r="E210" s="2">
        <v>2000.81</v>
      </c>
      <c r="F210" s="2">
        <f>+C210/E210</f>
        <v>14.348478866059247</v>
      </c>
      <c r="G210" s="2">
        <v>1114.0999999999999</v>
      </c>
      <c r="H210" s="2">
        <v>3989.69</v>
      </c>
      <c r="I210" s="7">
        <v>2448897</v>
      </c>
      <c r="J210" s="6">
        <v>14.05</v>
      </c>
      <c r="K210" s="6">
        <v>1.29</v>
      </c>
      <c r="L210" s="5">
        <v>1.9300000000000001E-2</v>
      </c>
      <c r="M210" s="2">
        <v>35603.08</v>
      </c>
      <c r="N210" s="2">
        <v>4549.78</v>
      </c>
      <c r="O210" s="2">
        <v>15215.7</v>
      </c>
      <c r="P210" s="2">
        <v>15.01</v>
      </c>
      <c r="Q210" s="2">
        <v>151.37</v>
      </c>
      <c r="R210" s="4">
        <v>8.4999999999999995E-4</v>
      </c>
      <c r="S210" s="4">
        <v>-3.1E-4</v>
      </c>
      <c r="T210" s="4">
        <v>1.7000000000000001E-2</v>
      </c>
      <c r="U210" s="2">
        <v>114.11</v>
      </c>
      <c r="V210" s="2">
        <v>132.83000000000001</v>
      </c>
      <c r="W210" s="3">
        <f>+V210/U210</f>
        <v>1.1640522303040926</v>
      </c>
      <c r="X210" s="2">
        <v>157.6</v>
      </c>
      <c r="Y210" s="2">
        <v>82.5</v>
      </c>
    </row>
    <row r="211" spans="2:25" ht="12" customHeight="1" x14ac:dyDescent="0.15">
      <c r="B211" s="8">
        <v>44491</v>
      </c>
      <c r="C211" s="2">
        <v>28804.85</v>
      </c>
      <c r="D211" s="2">
        <v>20.2</v>
      </c>
      <c r="E211" s="2">
        <v>2002.23</v>
      </c>
      <c r="F211" s="2">
        <f>+C211/E211</f>
        <v>14.386384181637473</v>
      </c>
      <c r="G211" s="2">
        <v>1112.26</v>
      </c>
      <c r="H211" s="2">
        <v>4005.26</v>
      </c>
      <c r="I211" s="7">
        <v>2430304</v>
      </c>
      <c r="J211" s="6">
        <v>14.04</v>
      </c>
      <c r="K211" s="6">
        <v>1.29</v>
      </c>
      <c r="L211" s="5">
        <v>1.9199999999999998E-2</v>
      </c>
      <c r="M211" s="2">
        <v>35677.019999999997</v>
      </c>
      <c r="N211" s="2">
        <v>4544.8999999999996</v>
      </c>
      <c r="O211" s="2">
        <v>15090.2</v>
      </c>
      <c r="P211" s="2">
        <v>15.43</v>
      </c>
      <c r="Q211" s="2">
        <v>151.30000000000001</v>
      </c>
      <c r="R211" s="4">
        <v>9.5E-4</v>
      </c>
      <c r="S211" s="4">
        <v>-2.7999999999999998E-4</v>
      </c>
      <c r="T211" s="4">
        <v>1.6299999999999999E-2</v>
      </c>
      <c r="U211" s="2">
        <v>113.88</v>
      </c>
      <c r="V211" s="2">
        <v>132.57</v>
      </c>
      <c r="W211" s="3">
        <f>+V211/U211</f>
        <v>1.1641201264488936</v>
      </c>
      <c r="X211" s="2">
        <v>156.87</v>
      </c>
      <c r="Y211" s="2">
        <v>83.76</v>
      </c>
    </row>
    <row r="212" spans="2:25" ht="12" customHeight="1" x14ac:dyDescent="0.15">
      <c r="B212" s="8">
        <v>44494</v>
      </c>
      <c r="C212" s="2">
        <v>28600.41</v>
      </c>
      <c r="D212" s="2">
        <v>20.3</v>
      </c>
      <c r="E212" s="2">
        <v>1995.42</v>
      </c>
      <c r="F212" s="2">
        <f>+C212/E212</f>
        <v>14.333027633280212</v>
      </c>
      <c r="G212" s="2">
        <v>1098.02</v>
      </c>
      <c r="H212" s="2">
        <v>3995.29</v>
      </c>
      <c r="I212" s="7">
        <v>2279285</v>
      </c>
      <c r="J212" s="6">
        <v>13.96</v>
      </c>
      <c r="K212" s="6">
        <v>1.29</v>
      </c>
      <c r="L212" s="5">
        <v>1.9300000000000001E-2</v>
      </c>
      <c r="M212" s="2">
        <v>35741.15</v>
      </c>
      <c r="N212" s="2">
        <v>4566.4799999999996</v>
      </c>
      <c r="O212" s="2">
        <v>15226.71</v>
      </c>
      <c r="P212" s="2">
        <v>15.24</v>
      </c>
      <c r="Q212" s="2">
        <v>151.22999999999999</v>
      </c>
      <c r="R212" s="4">
        <v>1E-3</v>
      </c>
      <c r="S212" s="4">
        <v>-2.7E-4</v>
      </c>
      <c r="T212" s="4">
        <v>1.6299999999999999E-2</v>
      </c>
      <c r="U212" s="2">
        <v>113.63</v>
      </c>
      <c r="V212" s="2">
        <v>132.46</v>
      </c>
      <c r="W212" s="3">
        <f>+V212/U212</f>
        <v>1.1657132799436769</v>
      </c>
      <c r="X212" s="2">
        <v>156.69</v>
      </c>
      <c r="Y212" s="2">
        <v>83.58</v>
      </c>
    </row>
    <row r="213" spans="2:25" ht="12" customHeight="1" x14ac:dyDescent="0.15">
      <c r="B213" s="8">
        <v>44495</v>
      </c>
      <c r="C213" s="2">
        <v>29106.01</v>
      </c>
      <c r="D213" s="2">
        <v>21.2</v>
      </c>
      <c r="E213" s="2">
        <v>2018.4</v>
      </c>
      <c r="F213" s="2">
        <f>+C213/E213</f>
        <v>14.420337891399127</v>
      </c>
      <c r="G213" s="2">
        <v>1120.55</v>
      </c>
      <c r="H213" s="2">
        <v>4001.49</v>
      </c>
      <c r="I213" s="7">
        <v>2574175</v>
      </c>
      <c r="J213" s="6">
        <v>14.16</v>
      </c>
      <c r="K213" s="6">
        <v>1.31</v>
      </c>
      <c r="L213" s="5">
        <v>1.9099999999999999E-2</v>
      </c>
      <c r="M213" s="2">
        <v>35756.879999999997</v>
      </c>
      <c r="N213" s="2">
        <v>4574.79</v>
      </c>
      <c r="O213" s="2">
        <v>15235.71</v>
      </c>
      <c r="P213" s="2">
        <v>15.98</v>
      </c>
      <c r="Q213" s="2">
        <v>151.13</v>
      </c>
      <c r="R213" s="4">
        <v>1.0499999999999999E-3</v>
      </c>
      <c r="S213" s="4">
        <v>-2.5999999999999998E-4</v>
      </c>
      <c r="T213" s="12">
        <v>1.61E-2</v>
      </c>
      <c r="U213" s="2">
        <v>114.04</v>
      </c>
      <c r="V213" s="2">
        <v>132.26</v>
      </c>
      <c r="W213" s="3">
        <f>+V213/U213</f>
        <v>1.1597685022799016</v>
      </c>
      <c r="X213" s="2">
        <v>157</v>
      </c>
      <c r="Y213" s="2">
        <v>84.65</v>
      </c>
    </row>
    <row r="214" spans="2:25" ht="12" customHeight="1" x14ac:dyDescent="0.15">
      <c r="B214" s="8">
        <v>44496</v>
      </c>
      <c r="C214" s="2">
        <v>29098.240000000002</v>
      </c>
      <c r="D214" s="2">
        <v>19.899999999999999</v>
      </c>
      <c r="E214" s="2">
        <v>2013.81</v>
      </c>
      <c r="F214" s="2">
        <f>+C214/E214</f>
        <v>14.44934725718911</v>
      </c>
      <c r="G214" s="2">
        <v>1109.95</v>
      </c>
      <c r="H214" s="2">
        <v>3990.18</v>
      </c>
      <c r="I214" s="7">
        <v>2624075</v>
      </c>
      <c r="J214" s="6">
        <v>14.12</v>
      </c>
      <c r="K214" s="6">
        <v>1.3</v>
      </c>
      <c r="L214" s="5">
        <v>1.9199999999999998E-2</v>
      </c>
      <c r="M214" s="2">
        <v>35490.69</v>
      </c>
      <c r="N214" s="2">
        <v>4551.68</v>
      </c>
      <c r="O214" s="2">
        <v>15235.84</v>
      </c>
      <c r="P214" s="2">
        <v>16.98</v>
      </c>
      <c r="Q214" s="2">
        <v>151.24</v>
      </c>
      <c r="R214" s="4">
        <v>9.5E-4</v>
      </c>
      <c r="S214" s="4">
        <v>-2.7E-4</v>
      </c>
      <c r="T214" s="12">
        <v>1.54E-2</v>
      </c>
      <c r="U214" s="2">
        <v>113.73</v>
      </c>
      <c r="V214" s="2">
        <v>131.99</v>
      </c>
      <c r="W214" s="3">
        <f>+V214/U214</f>
        <v>1.1605557021014685</v>
      </c>
      <c r="X214" s="2">
        <v>156.38</v>
      </c>
      <c r="Y214" s="2">
        <v>82.33</v>
      </c>
    </row>
    <row r="215" spans="2:25" ht="12" customHeight="1" x14ac:dyDescent="0.15">
      <c r="B215" s="8">
        <v>44497</v>
      </c>
      <c r="C215" s="2">
        <v>28820.09</v>
      </c>
      <c r="D215" s="2">
        <v>20.100000000000001</v>
      </c>
      <c r="E215" s="2">
        <v>1999.66</v>
      </c>
      <c r="F215" s="2">
        <f>+C215/E215</f>
        <v>14.412495124171109</v>
      </c>
      <c r="G215" s="2">
        <v>1118.97</v>
      </c>
      <c r="H215" s="2">
        <v>3996.97</v>
      </c>
      <c r="I215" s="7">
        <v>5069929</v>
      </c>
      <c r="J215" s="6">
        <v>13.99</v>
      </c>
      <c r="K215" s="6">
        <v>1.29</v>
      </c>
      <c r="L215" s="5">
        <v>1.95E-2</v>
      </c>
      <c r="M215" s="2">
        <v>35730.480000000003</v>
      </c>
      <c r="N215" s="2">
        <v>4596.42</v>
      </c>
      <c r="O215" s="2">
        <v>15448.12</v>
      </c>
      <c r="P215" s="2">
        <v>16.53</v>
      </c>
      <c r="Q215" s="2">
        <v>151.38999999999999</v>
      </c>
      <c r="R215" s="4">
        <v>8.9999999999999998E-4</v>
      </c>
      <c r="S215" s="4">
        <v>-2.7E-4</v>
      </c>
      <c r="T215" s="4">
        <v>1.5800000000000002E-2</v>
      </c>
      <c r="U215" s="2">
        <v>113.6</v>
      </c>
      <c r="V215" s="2">
        <v>131.87</v>
      </c>
      <c r="W215" s="3">
        <f>+V215/U215</f>
        <v>1.1608274647887324</v>
      </c>
      <c r="X215" s="2">
        <v>156.25</v>
      </c>
      <c r="Y215" s="2">
        <v>82.81</v>
      </c>
    </row>
    <row r="216" spans="2:25" ht="12" customHeight="1" x14ac:dyDescent="0.15">
      <c r="B216" s="8">
        <v>44498</v>
      </c>
      <c r="C216" s="2">
        <v>28892.69</v>
      </c>
      <c r="D216" s="2">
        <v>18.3</v>
      </c>
      <c r="E216" s="2">
        <v>2001.18</v>
      </c>
      <c r="F216" s="2">
        <f>+C216/E216</f>
        <v>14.437826682257468</v>
      </c>
      <c r="G216" s="2">
        <v>1107.08</v>
      </c>
      <c r="H216" s="2">
        <v>3984.35</v>
      </c>
      <c r="I216" s="7">
        <v>3531770</v>
      </c>
      <c r="J216" s="6">
        <v>14.08</v>
      </c>
      <c r="K216" s="6">
        <v>1.29</v>
      </c>
      <c r="L216" s="5">
        <v>1.9400000000000001E-2</v>
      </c>
      <c r="M216" s="2">
        <v>35819.56</v>
      </c>
      <c r="N216" s="2">
        <v>4605.38</v>
      </c>
      <c r="O216" s="2">
        <v>15498.39</v>
      </c>
      <c r="P216" s="2">
        <v>16.260000000000002</v>
      </c>
      <c r="Q216" s="2">
        <v>151.32</v>
      </c>
      <c r="R216" s="4">
        <v>9.5E-4</v>
      </c>
      <c r="S216" s="4">
        <v>-2.7E-4</v>
      </c>
      <c r="T216" s="12">
        <v>1.55E-2</v>
      </c>
      <c r="U216" s="2">
        <v>113.6</v>
      </c>
      <c r="V216" s="2">
        <v>132.57</v>
      </c>
      <c r="W216" s="3">
        <f>+V216/U216</f>
        <v>1.1669894366197182</v>
      </c>
      <c r="X216" s="2">
        <v>156.61000000000001</v>
      </c>
      <c r="Y216" s="2">
        <v>83.57</v>
      </c>
    </row>
    <row r="217" spans="2:25" ht="12" customHeight="1" x14ac:dyDescent="0.15">
      <c r="B217" s="8">
        <v>44501</v>
      </c>
      <c r="C217" s="2">
        <v>29647.08</v>
      </c>
      <c r="D217" s="2">
        <v>20.100000000000001</v>
      </c>
      <c r="E217" s="2">
        <v>2044.72</v>
      </c>
      <c r="F217" s="2">
        <f>+C217/E217</f>
        <v>14.499334872256348</v>
      </c>
      <c r="G217" s="2">
        <v>1131.0899999999999</v>
      </c>
      <c r="H217" s="2">
        <v>3998.75</v>
      </c>
      <c r="I217" s="7">
        <v>3282508</v>
      </c>
      <c r="J217" s="6">
        <v>14.32</v>
      </c>
      <c r="K217" s="6">
        <v>1.32</v>
      </c>
      <c r="L217" s="5">
        <v>1.9300000000000001E-2</v>
      </c>
      <c r="M217" s="2">
        <v>35913.839999999997</v>
      </c>
      <c r="N217" s="2">
        <v>4613.67</v>
      </c>
      <c r="O217" s="2">
        <v>15595.91</v>
      </c>
      <c r="P217" s="2">
        <v>16.41</v>
      </c>
      <c r="Q217" s="2">
        <v>151.47999999999999</v>
      </c>
      <c r="R217" s="4">
        <v>8.9999999999999998E-4</v>
      </c>
      <c r="S217" s="4">
        <v>-2.9E-4</v>
      </c>
      <c r="T217" s="4">
        <v>1.5599999999999999E-2</v>
      </c>
      <c r="U217" s="2">
        <v>114.42</v>
      </c>
      <c r="V217" s="2">
        <v>132.31</v>
      </c>
      <c r="W217" s="3">
        <f>+V217/U217</f>
        <v>1.1563537843034435</v>
      </c>
      <c r="X217" s="2">
        <v>156.25</v>
      </c>
      <c r="Y217" s="2">
        <v>84.05</v>
      </c>
    </row>
    <row r="218" spans="2:25" ht="12" customHeight="1" x14ac:dyDescent="0.15">
      <c r="B218" s="8">
        <v>44502</v>
      </c>
      <c r="C218" s="2">
        <v>29520.9</v>
      </c>
      <c r="D218" s="2">
        <v>18.600000000000001</v>
      </c>
      <c r="E218" s="2">
        <v>2031.67</v>
      </c>
      <c r="F218" s="2">
        <f>+C218/E218</f>
        <v>14.53036172213007</v>
      </c>
      <c r="G218" s="2">
        <v>1138.58</v>
      </c>
      <c r="H218" s="2">
        <v>4003.02</v>
      </c>
      <c r="I218" s="7">
        <v>2777795</v>
      </c>
      <c r="J218" s="6">
        <v>14.22</v>
      </c>
      <c r="K218" s="6">
        <v>1.31</v>
      </c>
      <c r="L218" s="5">
        <v>1.9400000000000001E-2</v>
      </c>
      <c r="M218" s="2">
        <v>36052.629999999997</v>
      </c>
      <c r="N218" s="2">
        <v>4630.6499999999996</v>
      </c>
      <c r="O218" s="2">
        <v>15649.6</v>
      </c>
      <c r="P218" s="2">
        <v>16.03</v>
      </c>
      <c r="Q218" s="2">
        <v>151.56</v>
      </c>
      <c r="R218" s="4">
        <v>8.0000000000000004E-4</v>
      </c>
      <c r="S218" s="4">
        <v>-3.1E-4</v>
      </c>
      <c r="T218" s="4">
        <v>1.55E-2</v>
      </c>
      <c r="U218" s="2">
        <v>113.65</v>
      </c>
      <c r="V218" s="2">
        <v>131.94</v>
      </c>
      <c r="W218" s="3">
        <f>+V218/U218</f>
        <v>1.1609326880774307</v>
      </c>
      <c r="X218" s="2">
        <v>155.21</v>
      </c>
      <c r="Y218" s="2">
        <v>83.91</v>
      </c>
    </row>
    <row r="219" spans="2:25" ht="12" customHeight="1" x14ac:dyDescent="0.15">
      <c r="B219" s="8">
        <v>44503</v>
      </c>
      <c r="C219" s="14">
        <v>29520.9</v>
      </c>
      <c r="D219" s="14">
        <v>18.600000000000001</v>
      </c>
      <c r="E219" s="14">
        <v>2031.67</v>
      </c>
      <c r="F219" s="14">
        <f>+C219/E219</f>
        <v>14.53036172213007</v>
      </c>
      <c r="G219" s="14">
        <v>1138.58</v>
      </c>
      <c r="H219" s="14">
        <v>4003.02</v>
      </c>
      <c r="I219" s="17">
        <v>2777795</v>
      </c>
      <c r="J219" s="16">
        <v>14.22</v>
      </c>
      <c r="K219" s="16">
        <v>1.31</v>
      </c>
      <c r="L219" s="15">
        <v>1.9400000000000001E-2</v>
      </c>
      <c r="M219" s="2">
        <v>36157.58</v>
      </c>
      <c r="N219" s="2">
        <v>4660.57</v>
      </c>
      <c r="O219" s="2">
        <v>15811.59</v>
      </c>
      <c r="P219" s="2">
        <v>15.1</v>
      </c>
      <c r="Q219" s="14">
        <v>151.56</v>
      </c>
      <c r="R219" s="13">
        <v>8.0000000000000004E-4</v>
      </c>
      <c r="S219" s="13">
        <v>-3.1E-4</v>
      </c>
      <c r="T219" s="4">
        <v>1.6E-2</v>
      </c>
      <c r="U219" s="2">
        <v>114</v>
      </c>
      <c r="V219" s="2">
        <v>132.4</v>
      </c>
      <c r="W219" s="3">
        <f>+V219/U219</f>
        <v>1.1614035087719299</v>
      </c>
      <c r="X219" s="2">
        <f>+V219/0.8485</f>
        <v>156.04007071302297</v>
      </c>
      <c r="Y219" s="2">
        <v>80.86</v>
      </c>
    </row>
    <row r="220" spans="2:25" ht="12" customHeight="1" x14ac:dyDescent="0.15">
      <c r="B220" s="8">
        <v>44504</v>
      </c>
      <c r="C220" s="2">
        <v>29794.37</v>
      </c>
      <c r="D220" s="2">
        <v>18.5</v>
      </c>
      <c r="E220" s="2">
        <v>2055.56</v>
      </c>
      <c r="F220" s="2">
        <f>+C220/E220</f>
        <v>14.494527038860456</v>
      </c>
      <c r="G220" s="2">
        <v>1143.44</v>
      </c>
      <c r="H220" s="2">
        <v>4015.8</v>
      </c>
      <c r="I220" s="7">
        <v>3685412</v>
      </c>
      <c r="J220" s="6">
        <v>14.19</v>
      </c>
      <c r="K220" s="6">
        <v>1.32</v>
      </c>
      <c r="L220" s="5">
        <v>1.9300000000000001E-2</v>
      </c>
      <c r="M220" s="2">
        <v>36124.230000000003</v>
      </c>
      <c r="N220" s="2">
        <v>4680.0600000000004</v>
      </c>
      <c r="O220" s="2">
        <v>15940.31</v>
      </c>
      <c r="P220" s="2">
        <v>15.44</v>
      </c>
      <c r="Q220" s="2">
        <v>151.6</v>
      </c>
      <c r="R220" s="4">
        <v>6.9999999999999999E-4</v>
      </c>
      <c r="S220" s="4">
        <v>-3.3E-4</v>
      </c>
      <c r="T220" s="4">
        <v>1.5299999999999999E-2</v>
      </c>
      <c r="U220" s="2">
        <v>114.21</v>
      </c>
      <c r="V220" s="2">
        <v>132.16</v>
      </c>
      <c r="W220" s="3">
        <f>+V220/U220</f>
        <v>1.1571666228876631</v>
      </c>
      <c r="X220" s="2">
        <v>155.94999999999999</v>
      </c>
      <c r="Y220" s="2">
        <v>79.239999999999995</v>
      </c>
    </row>
    <row r="221" spans="2:25" ht="12" customHeight="1" x14ac:dyDescent="0.15">
      <c r="B221" s="8">
        <v>44505</v>
      </c>
      <c r="C221" s="2">
        <v>29611.57</v>
      </c>
      <c r="D221" s="2">
        <v>18.5</v>
      </c>
      <c r="E221" s="2">
        <v>2041.42</v>
      </c>
      <c r="F221" s="2">
        <f>+C221/E221</f>
        <v>14.505378609007455</v>
      </c>
      <c r="G221" s="2">
        <v>1152.32</v>
      </c>
      <c r="H221" s="2">
        <v>4003.68</v>
      </c>
      <c r="I221" s="7">
        <v>2991689</v>
      </c>
      <c r="J221" s="18">
        <v>13.79</v>
      </c>
      <c r="K221" s="6">
        <v>1.31</v>
      </c>
      <c r="L221" s="5">
        <v>1.9900000000000001E-2</v>
      </c>
      <c r="M221" s="2">
        <v>36327.949999999997</v>
      </c>
      <c r="N221" s="2">
        <v>4697.53</v>
      </c>
      <c r="O221" s="2">
        <v>15971.59</v>
      </c>
      <c r="P221" s="2">
        <v>16.48</v>
      </c>
      <c r="Q221" s="2">
        <v>151.83000000000001</v>
      </c>
      <c r="R221" s="4">
        <v>5.5000000000000003E-4</v>
      </c>
      <c r="S221" s="4">
        <v>-3.6000000000000002E-4</v>
      </c>
      <c r="T221" s="4">
        <v>1.4500000000000001E-2</v>
      </c>
      <c r="U221" s="2">
        <v>113.76</v>
      </c>
      <c r="V221" s="2">
        <v>131.51</v>
      </c>
      <c r="W221" s="3">
        <f>+V221/U221</f>
        <v>1.1560302390998591</v>
      </c>
      <c r="X221" s="2">
        <v>153.56</v>
      </c>
      <c r="Y221" s="2">
        <v>81.27</v>
      </c>
    </row>
    <row r="222" spans="2:25" ht="12" customHeight="1" x14ac:dyDescent="0.15">
      <c r="B222" s="8">
        <v>44508</v>
      </c>
      <c r="C222" s="2">
        <v>29507.05</v>
      </c>
      <c r="D222" s="2">
        <v>17.899999999999999</v>
      </c>
      <c r="E222" s="2">
        <v>2035.22</v>
      </c>
      <c r="F222" s="2">
        <f>+C222/E222</f>
        <v>14.498211495563133</v>
      </c>
      <c r="G222" s="2">
        <v>1124.77</v>
      </c>
      <c r="H222" s="2">
        <v>3993.27</v>
      </c>
      <c r="I222" s="7">
        <v>2826465</v>
      </c>
      <c r="J222" s="6">
        <v>14.19</v>
      </c>
      <c r="K222" s="6">
        <v>1.32</v>
      </c>
      <c r="L222" s="5">
        <v>1.9300000000000001E-2</v>
      </c>
      <c r="M222" s="2">
        <v>36431.39</v>
      </c>
      <c r="N222" s="2">
        <v>4701.7</v>
      </c>
      <c r="O222" s="2">
        <v>15982.36</v>
      </c>
      <c r="P222" s="2">
        <v>17.22</v>
      </c>
      <c r="Q222" s="2">
        <v>151.85</v>
      </c>
      <c r="R222" s="4">
        <v>5.5000000000000003E-4</v>
      </c>
      <c r="S222" s="4">
        <v>-4.4999999999999999E-4</v>
      </c>
      <c r="T222" s="4">
        <v>1.49E-2</v>
      </c>
      <c r="U222" s="2">
        <v>113.56</v>
      </c>
      <c r="V222" s="2">
        <v>131.27000000000001</v>
      </c>
      <c r="W222" s="3">
        <f>+V222/U222</f>
        <v>1.1559528002817894</v>
      </c>
      <c r="X222" s="2">
        <v>153.09</v>
      </c>
      <c r="Y222" s="2">
        <v>82.26</v>
      </c>
    </row>
    <row r="223" spans="2:25" ht="12" customHeight="1" x14ac:dyDescent="0.15">
      <c r="B223" s="8">
        <v>44509</v>
      </c>
      <c r="C223" s="2">
        <v>29285.46</v>
      </c>
      <c r="D223" s="2">
        <v>17.2</v>
      </c>
      <c r="E223" s="2">
        <v>2018.77</v>
      </c>
      <c r="F223" s="2">
        <f>+C223/E223</f>
        <v>14.506585693268674</v>
      </c>
      <c r="G223" s="2">
        <v>1112.01</v>
      </c>
      <c r="H223" s="2">
        <v>3983.21</v>
      </c>
      <c r="I223" s="7">
        <v>2745891</v>
      </c>
      <c r="J223" s="6">
        <v>14.45</v>
      </c>
      <c r="K223" s="6">
        <v>1.29</v>
      </c>
      <c r="L223" s="5">
        <v>2.0299999999999999E-2</v>
      </c>
      <c r="M223" s="2">
        <v>36320.5</v>
      </c>
      <c r="N223" s="2">
        <v>4685.25</v>
      </c>
      <c r="O223" s="2">
        <v>15886.54</v>
      </c>
      <c r="P223" s="2">
        <v>17.78</v>
      </c>
      <c r="Q223" s="2">
        <v>151.87</v>
      </c>
      <c r="R223" s="4">
        <v>5.9999999999999995E-4</v>
      </c>
      <c r="S223" s="4">
        <v>-5.1000000000000004E-4</v>
      </c>
      <c r="T223" s="12">
        <v>1.44E-2</v>
      </c>
      <c r="U223" s="2">
        <v>112.84</v>
      </c>
      <c r="V223" s="2">
        <v>130.84</v>
      </c>
      <c r="W223" s="3">
        <f>+V223/U223</f>
        <v>1.1595179014533854</v>
      </c>
      <c r="X223" s="2">
        <v>153.09</v>
      </c>
      <c r="Y223" s="2">
        <v>84.54</v>
      </c>
    </row>
    <row r="224" spans="2:25" ht="12" customHeight="1" x14ac:dyDescent="0.15">
      <c r="B224" s="8">
        <v>44510</v>
      </c>
      <c r="C224" s="2">
        <v>29106.78</v>
      </c>
      <c r="D224" s="2">
        <v>17.100000000000001</v>
      </c>
      <c r="E224" s="2">
        <v>2007.96</v>
      </c>
      <c r="F224" s="2">
        <f>+C224/E224</f>
        <v>14.495697125440746</v>
      </c>
      <c r="G224" s="2">
        <v>1117.5899999999999</v>
      </c>
      <c r="H224" s="2">
        <v>3982.34</v>
      </c>
      <c r="I224" s="7">
        <v>2520271</v>
      </c>
      <c r="J224" s="6">
        <v>14.24</v>
      </c>
      <c r="K224" s="6">
        <v>1.28</v>
      </c>
      <c r="L224" s="5">
        <v>2.0500000000000001E-2</v>
      </c>
      <c r="M224" s="2">
        <v>36079.54</v>
      </c>
      <c r="N224" s="2">
        <v>4646.71</v>
      </c>
      <c r="O224" s="2">
        <v>15622.7</v>
      </c>
      <c r="P224" s="2">
        <v>17.8</v>
      </c>
      <c r="Q224" s="2">
        <v>151.91999999999999</v>
      </c>
      <c r="R224" s="4">
        <v>5.9999999999999995E-4</v>
      </c>
      <c r="S224" s="4">
        <v>-4.8999999999999998E-4</v>
      </c>
      <c r="T224" s="4">
        <v>1.55E-2</v>
      </c>
      <c r="U224" s="2">
        <v>113.09</v>
      </c>
      <c r="V224" s="2">
        <v>130.83000000000001</v>
      </c>
      <c r="W224" s="3">
        <f>+V224/U224</f>
        <v>1.1568662127509064</v>
      </c>
      <c r="X224" s="2">
        <v>153.34</v>
      </c>
      <c r="Y224" s="2">
        <v>82.14</v>
      </c>
    </row>
    <row r="225" spans="2:25" ht="12" customHeight="1" x14ac:dyDescent="0.15">
      <c r="B225" s="8">
        <v>44511</v>
      </c>
      <c r="C225" s="2">
        <v>29722.86</v>
      </c>
      <c r="D225" s="2">
        <v>17.100000000000001</v>
      </c>
      <c r="E225" s="2">
        <v>2014.3</v>
      </c>
      <c r="F225" s="2">
        <f>+C225/E225</f>
        <v>14.755925135282729</v>
      </c>
      <c r="G225" s="2">
        <v>1113.17</v>
      </c>
      <c r="H225" s="2">
        <v>3984.27</v>
      </c>
      <c r="I225" s="7">
        <v>2488360</v>
      </c>
      <c r="J225" s="6">
        <v>14.29</v>
      </c>
      <c r="K225" s="6">
        <v>1.28</v>
      </c>
      <c r="L225" s="5">
        <v>2.0400000000000001E-2</v>
      </c>
      <c r="M225" s="2">
        <v>35921.24</v>
      </c>
      <c r="N225" s="2">
        <v>4649.2700000000004</v>
      </c>
      <c r="O225" s="2">
        <v>15704.3</v>
      </c>
      <c r="P225" s="2">
        <v>17.66</v>
      </c>
      <c r="Q225" s="2">
        <v>151.79</v>
      </c>
      <c r="R225" s="4">
        <v>6.4999999999999997E-4</v>
      </c>
      <c r="S225" s="4">
        <v>-4.6999999999999999E-4</v>
      </c>
      <c r="T225" s="4">
        <v>1.5800000000000002E-2</v>
      </c>
      <c r="U225" s="2">
        <v>114.07</v>
      </c>
      <c r="V225" s="2">
        <v>130.72999999999999</v>
      </c>
      <c r="W225" s="3">
        <f>+V225/U225</f>
        <v>1.1460506706408347</v>
      </c>
      <c r="X225" s="2">
        <v>152.66</v>
      </c>
      <c r="Y225" s="2">
        <v>81.17</v>
      </c>
    </row>
    <row r="226" spans="2:25" ht="12" customHeight="1" x14ac:dyDescent="0.15">
      <c r="B226" s="8">
        <v>44512</v>
      </c>
      <c r="C226" s="2">
        <v>29609.97</v>
      </c>
      <c r="D226" s="2">
        <v>16.8</v>
      </c>
      <c r="E226" s="2">
        <v>2040.6</v>
      </c>
      <c r="F226" s="2">
        <f>+C226/E226</f>
        <v>14.510423404880919</v>
      </c>
      <c r="G226" s="2">
        <v>1137.6500000000001</v>
      </c>
      <c r="H226" s="2">
        <v>3990.31</v>
      </c>
      <c r="I226" s="7">
        <v>2942677</v>
      </c>
      <c r="J226" s="6">
        <v>14.41</v>
      </c>
      <c r="K226" s="6">
        <v>1.3</v>
      </c>
      <c r="L226" s="5">
        <v>2.0199999999999999E-2</v>
      </c>
      <c r="M226" s="2">
        <v>36100.370000000003</v>
      </c>
      <c r="N226" s="2">
        <v>4682.8500000000004</v>
      </c>
      <c r="O226" s="2">
        <v>15861</v>
      </c>
      <c r="P226" s="2">
        <v>16.260000000000002</v>
      </c>
      <c r="Q226" s="2">
        <v>151.65</v>
      </c>
      <c r="R226" s="4">
        <v>6.9999999999999999E-4</v>
      </c>
      <c r="S226" s="4">
        <v>-3.8000000000000002E-4</v>
      </c>
      <c r="T226" s="4">
        <v>1.5699999999999999E-2</v>
      </c>
      <c r="U226" s="2">
        <v>114.04</v>
      </c>
      <c r="V226" s="2">
        <v>130.58000000000001</v>
      </c>
      <c r="W226" s="3">
        <f>+V226/U226</f>
        <v>1.1450368291827429</v>
      </c>
      <c r="X226" s="2">
        <v>152.68</v>
      </c>
      <c r="Y226" s="2">
        <v>80.86</v>
      </c>
    </row>
    <row r="227" spans="2:25" ht="12" customHeight="1" x14ac:dyDescent="0.15">
      <c r="B227" s="8">
        <v>44515</v>
      </c>
      <c r="C227" s="2">
        <v>29776.799999999999</v>
      </c>
      <c r="D227" s="2">
        <v>15.7</v>
      </c>
      <c r="E227" s="2">
        <v>2048.52</v>
      </c>
      <c r="F227" s="2">
        <f>+C227/E227</f>
        <v>14.53576240407709</v>
      </c>
      <c r="G227" s="2">
        <v>1160.44</v>
      </c>
      <c r="H227" s="2">
        <v>4005.81</v>
      </c>
      <c r="I227" s="7">
        <v>2639408</v>
      </c>
      <c r="J227" s="6">
        <v>14.3</v>
      </c>
      <c r="K227" s="6">
        <v>1.3</v>
      </c>
      <c r="L227" s="5">
        <v>2.0299999999999999E-2</v>
      </c>
      <c r="M227" s="2">
        <v>36087.449999999997</v>
      </c>
      <c r="N227" s="2">
        <v>4682.8</v>
      </c>
      <c r="O227" s="2">
        <v>15853.85</v>
      </c>
      <c r="P227" s="2">
        <v>16.489999999999998</v>
      </c>
      <c r="Q227" s="2">
        <v>151.77000000000001</v>
      </c>
      <c r="R227" s="4">
        <v>5.9999999999999995E-4</v>
      </c>
      <c r="S227" s="4">
        <v>-2.9999999999999997E-4</v>
      </c>
      <c r="T227" s="4">
        <v>1.6199999999999999E-2</v>
      </c>
      <c r="U227" s="2">
        <v>113.94</v>
      </c>
      <c r="V227" s="2">
        <v>130.44999999999999</v>
      </c>
      <c r="W227" s="3">
        <f>+V227/U227</f>
        <v>1.1449008249956116</v>
      </c>
      <c r="X227" s="2">
        <v>152.87</v>
      </c>
      <c r="Y227" s="2">
        <v>80.959999999999994</v>
      </c>
    </row>
    <row r="228" spans="2:25" ht="12" customHeight="1" x14ac:dyDescent="0.15">
      <c r="B228" s="8">
        <v>44516</v>
      </c>
      <c r="C228" s="2">
        <v>29808.12</v>
      </c>
      <c r="D228" s="2">
        <v>15.7</v>
      </c>
      <c r="E228" s="2">
        <v>2050.83</v>
      </c>
      <c r="F228" s="2">
        <f>+C228/E228</f>
        <v>14.534661576044821</v>
      </c>
      <c r="G228" s="2">
        <v>1175.73</v>
      </c>
      <c r="H228" s="2">
        <v>4022.84</v>
      </c>
      <c r="I228" s="7">
        <v>2709316</v>
      </c>
      <c r="J228" s="6">
        <v>14.31</v>
      </c>
      <c r="K228" s="6">
        <v>1.3</v>
      </c>
      <c r="L228" s="5">
        <v>2.0299999999999999E-2</v>
      </c>
      <c r="M228" s="2">
        <v>36142.22</v>
      </c>
      <c r="N228" s="2">
        <v>4700.8999999999996</v>
      </c>
      <c r="O228" s="2">
        <v>15973.86</v>
      </c>
      <c r="P228" s="2">
        <v>16.37</v>
      </c>
      <c r="Q228" s="2">
        <v>151.66</v>
      </c>
      <c r="R228" s="4">
        <v>6.9999999999999999E-4</v>
      </c>
      <c r="S228" s="4">
        <v>-3.6999999999999999E-4</v>
      </c>
      <c r="T228" s="4">
        <v>1.6299999999999999E-2</v>
      </c>
      <c r="U228" s="2">
        <v>114.26</v>
      </c>
      <c r="V228" s="2">
        <v>130.02000000000001</v>
      </c>
      <c r="W228" s="3">
        <f>+V228/U228</f>
        <v>1.1379310344827587</v>
      </c>
      <c r="X228" s="2">
        <v>153.83000000000001</v>
      </c>
      <c r="Y228" s="2">
        <v>80.760000000000005</v>
      </c>
    </row>
    <row r="229" spans="2:25" ht="12" customHeight="1" x14ac:dyDescent="0.15">
      <c r="B229" s="8">
        <v>44517</v>
      </c>
      <c r="C229" s="2">
        <v>29688.33</v>
      </c>
      <c r="D229" s="2">
        <v>15.6</v>
      </c>
      <c r="E229" s="2">
        <v>2038.34</v>
      </c>
      <c r="F229" s="2">
        <f>+C229/E229</f>
        <v>14.564954816173946</v>
      </c>
      <c r="G229" s="2">
        <v>1175.6199999999999</v>
      </c>
      <c r="H229" s="2">
        <v>4027.15</v>
      </c>
      <c r="I229" s="7">
        <v>2742462</v>
      </c>
      <c r="J229" s="6">
        <v>14.21</v>
      </c>
      <c r="K229" s="6">
        <v>1.29</v>
      </c>
      <c r="L229" s="5">
        <v>2.0400000000000001E-2</v>
      </c>
      <c r="M229" s="2">
        <v>35931.050000000003</v>
      </c>
      <c r="N229" s="2">
        <v>4688.67</v>
      </c>
      <c r="O229" s="2">
        <v>15921.57</v>
      </c>
      <c r="P229" s="2">
        <v>17.11</v>
      </c>
      <c r="Q229" s="2">
        <v>151.62</v>
      </c>
      <c r="R229" s="4">
        <v>7.5000000000000002E-4</v>
      </c>
      <c r="S229" s="4">
        <v>-3.6999999999999999E-4</v>
      </c>
      <c r="T229" s="4">
        <v>1.5900000000000001E-2</v>
      </c>
      <c r="U229" s="2">
        <v>114.88</v>
      </c>
      <c r="V229" s="2">
        <v>129.84</v>
      </c>
      <c r="W229" s="3">
        <f>+V229/U229</f>
        <v>1.1302228412256268</v>
      </c>
      <c r="X229" s="2">
        <v>154.41999999999999</v>
      </c>
      <c r="Y229" s="2">
        <v>78.42</v>
      </c>
    </row>
    <row r="230" spans="2:25" ht="12" customHeight="1" x14ac:dyDescent="0.15">
      <c r="B230" s="8">
        <v>44518</v>
      </c>
      <c r="C230" s="2">
        <v>29598.66</v>
      </c>
      <c r="D230" s="2">
        <v>15.6</v>
      </c>
      <c r="E230" s="2">
        <v>2035.52</v>
      </c>
      <c r="F230" s="2">
        <f>+C230/E230</f>
        <v>14.541080411884924</v>
      </c>
      <c r="G230" s="2">
        <v>1169.83</v>
      </c>
      <c r="H230" s="2">
        <v>4015.07</v>
      </c>
      <c r="I230" s="7">
        <v>2816710</v>
      </c>
      <c r="J230" s="6">
        <v>14.18</v>
      </c>
      <c r="K230" s="6">
        <v>1.29</v>
      </c>
      <c r="L230" s="5">
        <v>2.0400000000000001E-2</v>
      </c>
      <c r="M230" s="2">
        <v>35870.949999999997</v>
      </c>
      <c r="N230" s="2">
        <v>4704.54</v>
      </c>
      <c r="O230" s="2">
        <v>15993.71</v>
      </c>
      <c r="P230" s="2">
        <v>17.59</v>
      </c>
      <c r="Q230" s="2">
        <v>151.53</v>
      </c>
      <c r="R230" s="4">
        <v>8.0000000000000004E-4</v>
      </c>
      <c r="S230" s="4">
        <v>-3.8000000000000002E-4</v>
      </c>
      <c r="T230" s="4">
        <v>1.5900000000000001E-2</v>
      </c>
      <c r="U230" s="2">
        <v>114.01</v>
      </c>
      <c r="V230" s="2">
        <v>129.22</v>
      </c>
      <c r="W230" s="3">
        <f>+V230/U230</f>
        <v>1.1334093500570124</v>
      </c>
      <c r="X230" s="2">
        <v>154.04</v>
      </c>
      <c r="Y230" s="2">
        <v>79.010000000000005</v>
      </c>
    </row>
    <row r="231" spans="2:25" ht="12" customHeight="1" x14ac:dyDescent="0.15">
      <c r="B231" s="8">
        <v>44519</v>
      </c>
      <c r="C231" s="2">
        <v>29745.87</v>
      </c>
      <c r="D231" s="2">
        <v>14.2</v>
      </c>
      <c r="E231" s="2">
        <v>2044.53</v>
      </c>
      <c r="F231" s="2">
        <f>+C231/E231</f>
        <v>14.549001482003199</v>
      </c>
      <c r="G231" s="2">
        <v>1154.01</v>
      </c>
      <c r="H231" s="2">
        <v>4011.73</v>
      </c>
      <c r="I231" s="7">
        <v>2927012</v>
      </c>
      <c r="J231" s="6">
        <v>14.24</v>
      </c>
      <c r="K231" s="6">
        <v>1.29</v>
      </c>
      <c r="L231" s="5">
        <v>2.0299999999999999E-2</v>
      </c>
      <c r="M231" s="2">
        <v>35601.980000000003</v>
      </c>
      <c r="N231" s="2">
        <v>4697.96</v>
      </c>
      <c r="O231" s="2">
        <v>16057.44</v>
      </c>
      <c r="P231" s="2">
        <v>17.91</v>
      </c>
      <c r="Q231" s="2">
        <v>151.62</v>
      </c>
      <c r="R231" s="4">
        <v>7.5000000000000002E-4</v>
      </c>
      <c r="S231" s="4">
        <v>-3.6999999999999999E-4</v>
      </c>
      <c r="T231" s="4">
        <v>1.55E-2</v>
      </c>
      <c r="U231" s="2">
        <v>114.36</v>
      </c>
      <c r="V231" s="2">
        <v>129.72</v>
      </c>
      <c r="W231" s="3">
        <f>+V231/U231</f>
        <v>1.1343126967471144</v>
      </c>
      <c r="X231" s="2">
        <v>154.31</v>
      </c>
      <c r="Y231" s="2">
        <v>76.099999999999994</v>
      </c>
    </row>
    <row r="232" spans="2:25" ht="12" customHeight="1" x14ac:dyDescent="0.15">
      <c r="B232" s="8">
        <v>44522</v>
      </c>
      <c r="C232" s="2">
        <v>29774.11</v>
      </c>
      <c r="D232" s="2">
        <v>14.2</v>
      </c>
      <c r="E232" s="2">
        <v>2042.82</v>
      </c>
      <c r="F232" s="2">
        <f>+C232/E232</f>
        <v>14.575004160914814</v>
      </c>
      <c r="G232" s="2">
        <v>1166.6300000000001</v>
      </c>
      <c r="H232" s="2">
        <v>4017.78</v>
      </c>
      <c r="I232" s="7">
        <v>2372043</v>
      </c>
      <c r="J232" s="6">
        <v>14.19</v>
      </c>
      <c r="K232" s="6">
        <v>1.29</v>
      </c>
      <c r="L232" s="5">
        <v>2.0299999999999999E-2</v>
      </c>
      <c r="M232" s="2">
        <v>35619.25</v>
      </c>
      <c r="N232" s="2">
        <v>4682.9399999999996</v>
      </c>
      <c r="O232" s="2">
        <v>15854.76</v>
      </c>
      <c r="P232" s="2">
        <v>19.170000000000002</v>
      </c>
      <c r="Q232" s="2">
        <v>151.69</v>
      </c>
      <c r="R232" s="4">
        <v>6.9999999999999999E-4</v>
      </c>
      <c r="S232" s="4">
        <v>-3.8000000000000002E-4</v>
      </c>
      <c r="T232" s="4">
        <v>1.6199999999999999E-2</v>
      </c>
      <c r="U232" s="2">
        <v>114.21</v>
      </c>
      <c r="V232" s="2">
        <v>128.61000000000001</v>
      </c>
      <c r="W232" s="3">
        <f>+V232/U232</f>
        <v>1.1260835303388497</v>
      </c>
      <c r="X232" s="2">
        <v>153.4</v>
      </c>
      <c r="Y232" s="2">
        <v>76.75</v>
      </c>
    </row>
    <row r="233" spans="2:25" ht="12" customHeight="1" x14ac:dyDescent="0.15">
      <c r="B233" s="8">
        <v>44523</v>
      </c>
      <c r="C233" s="14">
        <v>29774.11</v>
      </c>
      <c r="D233" s="14">
        <v>14.2</v>
      </c>
      <c r="E233" s="14">
        <v>2042.82</v>
      </c>
      <c r="F233" s="14">
        <f>+C233/E233</f>
        <v>14.575004160914814</v>
      </c>
      <c r="G233" s="14">
        <v>1166.6300000000001</v>
      </c>
      <c r="H233" s="14">
        <v>4017.78</v>
      </c>
      <c r="I233" s="17">
        <v>2372043</v>
      </c>
      <c r="J233" s="16">
        <v>14.19</v>
      </c>
      <c r="K233" s="16">
        <v>1.29</v>
      </c>
      <c r="L233" s="15">
        <v>2.0299999999999999E-2</v>
      </c>
      <c r="M233" s="2">
        <v>35813.800000000003</v>
      </c>
      <c r="N233" s="2">
        <v>4690.7</v>
      </c>
      <c r="O233" s="2">
        <v>15775.14</v>
      </c>
      <c r="P233" s="2">
        <v>19.38</v>
      </c>
      <c r="Q233" s="14">
        <v>151.69</v>
      </c>
      <c r="R233" s="13">
        <v>6.9999999999999999E-4</v>
      </c>
      <c r="S233" s="13">
        <v>-3.8000000000000002E-4</v>
      </c>
      <c r="T233" s="4">
        <v>1.67E-2</v>
      </c>
      <c r="U233" s="2">
        <v>115.12</v>
      </c>
      <c r="V233" s="2">
        <v>129.47</v>
      </c>
      <c r="W233" s="3">
        <f>+V233/U233</f>
        <v>1.1246525364836693</v>
      </c>
      <c r="X233" s="2">
        <f>+U233*1.338</f>
        <v>154.03056000000001</v>
      </c>
      <c r="Y233" s="2">
        <v>78.400000000000006</v>
      </c>
    </row>
    <row r="234" spans="2:25" ht="12" customHeight="1" x14ac:dyDescent="0.15">
      <c r="B234" s="8">
        <v>44524</v>
      </c>
      <c r="C234" s="2">
        <v>29302.66</v>
      </c>
      <c r="D234" s="2">
        <v>15.1</v>
      </c>
      <c r="E234" s="2">
        <v>2019.12</v>
      </c>
      <c r="F234" s="2">
        <f>+C234/E234</f>
        <v>14.512589643012799</v>
      </c>
      <c r="G234" s="2">
        <v>1143.04</v>
      </c>
      <c r="H234" s="2">
        <v>3996.73</v>
      </c>
      <c r="I234" s="7">
        <v>2780428</v>
      </c>
      <c r="J234" s="6">
        <v>14.05</v>
      </c>
      <c r="K234" s="6">
        <v>1.28</v>
      </c>
      <c r="L234" s="5">
        <v>2.06E-2</v>
      </c>
      <c r="M234" s="2">
        <v>35804.379999999997</v>
      </c>
      <c r="N234" s="2">
        <v>4701.46</v>
      </c>
      <c r="O234" s="2">
        <v>15845.23</v>
      </c>
      <c r="P234" s="2">
        <v>18.579999999999998</v>
      </c>
      <c r="Q234" s="2">
        <v>151.58000000000001</v>
      </c>
      <c r="R234" s="4">
        <v>8.4999999999999995E-4</v>
      </c>
      <c r="S234" s="4">
        <v>-4.0999999999999999E-4</v>
      </c>
      <c r="T234" s="4">
        <v>1.6299999999999999E-2</v>
      </c>
      <c r="U234" s="2">
        <v>114.89</v>
      </c>
      <c r="V234" s="2">
        <v>129.19</v>
      </c>
      <c r="W234" s="3">
        <f>+V234/U234</f>
        <v>1.1244668813647838</v>
      </c>
      <c r="X234" s="2">
        <v>153.59</v>
      </c>
      <c r="Y234" s="2">
        <v>78.37</v>
      </c>
    </row>
    <row r="235" spans="2:25" ht="12" customHeight="1" x14ac:dyDescent="0.15">
      <c r="B235" s="8">
        <v>44525</v>
      </c>
      <c r="C235" s="2">
        <v>29499.279999999999</v>
      </c>
      <c r="D235" s="2">
        <v>13.9</v>
      </c>
      <c r="E235" s="2">
        <v>2025.69</v>
      </c>
      <c r="F235" s="2">
        <f>+C235/E235</f>
        <v>14.562583613484787</v>
      </c>
      <c r="G235" s="2">
        <v>1138.28</v>
      </c>
      <c r="H235" s="2">
        <v>3986.55</v>
      </c>
      <c r="I235" s="7">
        <v>2114593</v>
      </c>
      <c r="J235" s="6">
        <v>14.11</v>
      </c>
      <c r="K235" s="6">
        <v>1.29</v>
      </c>
      <c r="L235" s="5">
        <v>2.0500000000000001E-2</v>
      </c>
      <c r="M235" s="14">
        <v>35804.379999999997</v>
      </c>
      <c r="N235" s="14">
        <v>4701.46</v>
      </c>
      <c r="O235" s="14">
        <v>15845.23</v>
      </c>
      <c r="P235" s="14">
        <v>18.579999999999998</v>
      </c>
      <c r="Q235" s="2">
        <v>151.54</v>
      </c>
      <c r="R235" s="4">
        <v>8.0000000000000004E-4</v>
      </c>
      <c r="S235" s="4">
        <v>-4.2000000000000002E-4</v>
      </c>
      <c r="T235" s="13">
        <v>1.6299999999999999E-2</v>
      </c>
      <c r="U235" s="2">
        <v>115.38</v>
      </c>
      <c r="V235" s="2">
        <v>129.4</v>
      </c>
      <c r="W235" s="3">
        <f>+V235/U235</f>
        <v>1.1215115271277518</v>
      </c>
      <c r="X235" s="2">
        <v>154.03</v>
      </c>
      <c r="Y235" s="2">
        <v>78.03</v>
      </c>
    </row>
    <row r="236" spans="2:25" ht="12" customHeight="1" x14ac:dyDescent="0.15">
      <c r="B236" s="8">
        <v>44526</v>
      </c>
      <c r="C236" s="2">
        <v>28751.62</v>
      </c>
      <c r="D236" s="2">
        <v>16.600000000000001</v>
      </c>
      <c r="E236" s="2">
        <v>1984.98</v>
      </c>
      <c r="F236" s="2">
        <f>+C236/E236</f>
        <v>14.484589265383025</v>
      </c>
      <c r="G236" s="2">
        <v>1128.6600000000001</v>
      </c>
      <c r="H236" s="2">
        <v>3948.71</v>
      </c>
      <c r="I236" s="7">
        <v>2999340</v>
      </c>
      <c r="J236" s="6">
        <v>13.81</v>
      </c>
      <c r="K236" s="6">
        <v>1.26</v>
      </c>
      <c r="L236" s="5">
        <v>2.0899999999999998E-2</v>
      </c>
      <c r="M236" s="2">
        <v>34899.339999999997</v>
      </c>
      <c r="N236" s="2">
        <v>4594.62</v>
      </c>
      <c r="O236" s="2">
        <v>15491.66</v>
      </c>
      <c r="P236" s="2">
        <v>22.96</v>
      </c>
      <c r="Q236" s="2">
        <v>151.72</v>
      </c>
      <c r="R236" s="4">
        <v>6.9999999999999999E-4</v>
      </c>
      <c r="S236" s="4">
        <v>-4.2999999999999999E-4</v>
      </c>
      <c r="T236" s="12">
        <v>1.47E-2</v>
      </c>
      <c r="U236" s="2">
        <v>114.16</v>
      </c>
      <c r="V236" s="2">
        <v>128.24</v>
      </c>
      <c r="W236" s="3">
        <f>+V236/U236</f>
        <v>1.1233356692361598</v>
      </c>
      <c r="X236" s="2">
        <v>151.81</v>
      </c>
      <c r="Y236" s="2">
        <v>68.150000000000006</v>
      </c>
    </row>
    <row r="237" spans="2:25" ht="12" customHeight="1" x14ac:dyDescent="0.15">
      <c r="B237" s="8">
        <v>44529</v>
      </c>
      <c r="C237" s="2">
        <v>28283.919999999998</v>
      </c>
      <c r="D237" s="2">
        <v>17.3</v>
      </c>
      <c r="E237" s="2">
        <v>1948.48</v>
      </c>
      <c r="F237" s="2">
        <f>+C237/E237</f>
        <v>14.515889308589259</v>
      </c>
      <c r="G237" s="2">
        <v>1095.78</v>
      </c>
      <c r="H237" s="2">
        <v>3893.52</v>
      </c>
      <c r="I237" s="7">
        <v>3394299</v>
      </c>
      <c r="J237" s="6">
        <v>13.56</v>
      </c>
      <c r="K237" s="6">
        <v>1.23</v>
      </c>
      <c r="L237" s="5">
        <v>2.12E-2</v>
      </c>
      <c r="M237" s="2">
        <v>35135.94</v>
      </c>
      <c r="N237" s="2">
        <v>4655.2700000000004</v>
      </c>
      <c r="O237" s="2">
        <v>15782.84</v>
      </c>
      <c r="P237" s="2">
        <v>26.89</v>
      </c>
      <c r="Q237" s="2">
        <v>151.74</v>
      </c>
      <c r="R237" s="4">
        <v>6.9999999999999999E-4</v>
      </c>
      <c r="S237" s="4">
        <v>-4.6999999999999999E-4</v>
      </c>
      <c r="T237" s="12">
        <v>1.44E-2</v>
      </c>
      <c r="U237" s="2">
        <v>113.56</v>
      </c>
      <c r="V237" s="2">
        <v>127.91</v>
      </c>
      <c r="W237" s="3">
        <f>+V237/U237</f>
        <v>1.1263649172243748</v>
      </c>
      <c r="X237" s="2">
        <v>151.38999999999999</v>
      </c>
      <c r="Y237" s="2">
        <v>68.09</v>
      </c>
    </row>
    <row r="238" spans="2:25" ht="12" customHeight="1" x14ac:dyDescent="0.15">
      <c r="B238" s="8">
        <v>44530</v>
      </c>
      <c r="C238" s="2">
        <v>27821.759999999998</v>
      </c>
      <c r="D238" s="2">
        <v>18.2</v>
      </c>
      <c r="E238" s="2">
        <v>1928.35</v>
      </c>
      <c r="F238" s="2">
        <f>+C238/E238</f>
        <v>14.427754297715664</v>
      </c>
      <c r="G238" s="2">
        <v>1070.99</v>
      </c>
      <c r="H238" s="2">
        <v>3885.76</v>
      </c>
      <c r="I238" s="7">
        <v>5489376</v>
      </c>
      <c r="J238" s="6">
        <v>13.38</v>
      </c>
      <c r="K238" s="6">
        <v>1.22</v>
      </c>
      <c r="L238" s="5">
        <v>2.1600000000000001E-2</v>
      </c>
      <c r="M238" s="2">
        <v>34484.379999999997</v>
      </c>
      <c r="N238" s="2">
        <v>4578.26</v>
      </c>
      <c r="O238" s="2">
        <v>15537.69</v>
      </c>
      <c r="P238" s="2">
        <v>27.14</v>
      </c>
      <c r="Q238" s="2">
        <v>151.94</v>
      </c>
      <c r="R238" s="4">
        <v>5.0000000000000001E-4</v>
      </c>
      <c r="S238" s="4">
        <v>-4.8000000000000001E-4</v>
      </c>
      <c r="T238" s="4">
        <v>1.44E-2</v>
      </c>
      <c r="U238" s="2">
        <v>113.18</v>
      </c>
      <c r="V238" s="2">
        <v>128.21</v>
      </c>
      <c r="W238" s="3">
        <f>+V238/U238</f>
        <v>1.1327973140130765</v>
      </c>
      <c r="X238" s="2">
        <v>150.83000000000001</v>
      </c>
      <c r="Y238" s="2">
        <v>66.75</v>
      </c>
    </row>
    <row r="239" spans="2:25" ht="12" customHeight="1" x14ac:dyDescent="0.15">
      <c r="B239" s="8">
        <v>44531</v>
      </c>
      <c r="C239" s="2">
        <v>27935.62</v>
      </c>
      <c r="D239" s="2">
        <v>15.8</v>
      </c>
      <c r="E239" s="2">
        <v>1936.74</v>
      </c>
      <c r="F239" s="2">
        <f>+C239/E239</f>
        <v>14.424042463108108</v>
      </c>
      <c r="G239" s="2">
        <v>1060.96</v>
      </c>
      <c r="H239" s="2">
        <v>3880.53</v>
      </c>
      <c r="I239" s="7">
        <v>3214458</v>
      </c>
      <c r="J239" s="6">
        <v>13.45</v>
      </c>
      <c r="K239" s="6">
        <v>1.22</v>
      </c>
      <c r="L239" s="5">
        <v>2.1399999999999999E-2</v>
      </c>
      <c r="M239" s="2">
        <v>34022.04</v>
      </c>
      <c r="N239" s="2">
        <v>4513.04</v>
      </c>
      <c r="O239" s="2">
        <v>15254.05</v>
      </c>
      <c r="P239" s="2">
        <v>31.12</v>
      </c>
      <c r="Q239" s="2">
        <v>151.88</v>
      </c>
      <c r="R239" s="4">
        <v>6.4999999999999997E-4</v>
      </c>
      <c r="S239" s="4">
        <v>-5.0000000000000001E-4</v>
      </c>
      <c r="T239" s="4">
        <v>1.41E-2</v>
      </c>
      <c r="U239" s="2">
        <v>113.41</v>
      </c>
      <c r="V239" s="2">
        <v>128.61000000000001</v>
      </c>
      <c r="W239" s="3">
        <f>+V239/U239</f>
        <v>1.1340269817476414</v>
      </c>
      <c r="X239" s="2">
        <v>150.96</v>
      </c>
      <c r="Y239" s="2">
        <v>65.349999999999994</v>
      </c>
    </row>
    <row r="240" spans="2:25" ht="12" customHeight="1" x14ac:dyDescent="0.15">
      <c r="B240" s="8">
        <v>44532</v>
      </c>
      <c r="C240" s="2">
        <v>27753.37</v>
      </c>
      <c r="D240" s="2">
        <v>15.9</v>
      </c>
      <c r="E240" s="2">
        <v>1926.37</v>
      </c>
      <c r="F240" s="2">
        <f>+C240/E240</f>
        <v>14.40708171327419</v>
      </c>
      <c r="G240" s="2">
        <v>1028.74</v>
      </c>
      <c r="H240" s="2">
        <v>3835.54</v>
      </c>
      <c r="I240" s="7">
        <v>3147714</v>
      </c>
      <c r="J240" s="6">
        <v>13.39</v>
      </c>
      <c r="K240" s="6">
        <v>1.22</v>
      </c>
      <c r="L240" s="5">
        <v>2.1499999999999998E-2</v>
      </c>
      <c r="M240" s="2">
        <v>34639.79</v>
      </c>
      <c r="N240" s="2">
        <v>4577.1000000000004</v>
      </c>
      <c r="O240" s="2">
        <v>15381.32</v>
      </c>
      <c r="P240" s="2">
        <v>27.95</v>
      </c>
      <c r="Q240" s="2">
        <v>151.97</v>
      </c>
      <c r="R240" s="4">
        <v>5.5000000000000003E-4</v>
      </c>
      <c r="S240" s="4">
        <v>-5.0000000000000001E-4</v>
      </c>
      <c r="T240" s="4">
        <v>1.44E-2</v>
      </c>
      <c r="U240" s="2">
        <v>113.26</v>
      </c>
      <c r="V240" s="2">
        <v>128.1</v>
      </c>
      <c r="W240" s="3">
        <f>+V240/U240</f>
        <v>1.1310259579728059</v>
      </c>
      <c r="X240" s="2">
        <v>150.41</v>
      </c>
      <c r="Y240" s="2">
        <v>67.25</v>
      </c>
    </row>
    <row r="241" spans="2:25" ht="12" customHeight="1" x14ac:dyDescent="0.15">
      <c r="B241" s="8">
        <v>44533</v>
      </c>
      <c r="C241" s="2">
        <v>28029.57</v>
      </c>
      <c r="D241" s="2">
        <v>16</v>
      </c>
      <c r="E241" s="2">
        <v>1957.86</v>
      </c>
      <c r="F241" s="2">
        <f>+C241/E241</f>
        <v>14.316432227023384</v>
      </c>
      <c r="G241" s="2">
        <v>1048.78</v>
      </c>
      <c r="H241" s="2">
        <v>3869.28</v>
      </c>
      <c r="I241" s="7">
        <v>2934736</v>
      </c>
      <c r="J241" s="6">
        <v>13.57</v>
      </c>
      <c r="K241" s="6">
        <v>1.24</v>
      </c>
      <c r="L241" s="5">
        <v>2.12E-2</v>
      </c>
      <c r="M241" s="2">
        <v>34580.080000000002</v>
      </c>
      <c r="N241" s="2">
        <v>4538.43</v>
      </c>
      <c r="O241" s="2">
        <v>15085.47</v>
      </c>
      <c r="P241" s="2">
        <v>30.37</v>
      </c>
      <c r="Q241" s="2">
        <v>152.11000000000001</v>
      </c>
      <c r="R241" s="4">
        <v>5.0000000000000001E-4</v>
      </c>
      <c r="S241" s="4">
        <v>-4.2999999999999999E-4</v>
      </c>
      <c r="T241" s="12">
        <v>1.34E-2</v>
      </c>
      <c r="U241" s="2">
        <v>113.37</v>
      </c>
      <c r="V241" s="2">
        <v>128.03</v>
      </c>
      <c r="W241" s="3">
        <f>+V241/U241</f>
        <v>1.1293111052306606</v>
      </c>
      <c r="X241" s="2">
        <v>150.56</v>
      </c>
      <c r="Y241" s="2">
        <v>66.260000000000005</v>
      </c>
    </row>
    <row r="242" spans="2:25" ht="12" customHeight="1" x14ac:dyDescent="0.15">
      <c r="B242" s="8">
        <v>44536</v>
      </c>
      <c r="C242" s="2">
        <v>27927.37</v>
      </c>
      <c r="D242" s="2">
        <v>15.9</v>
      </c>
      <c r="E242" s="2">
        <v>1947.54</v>
      </c>
      <c r="F242" s="2">
        <f>+C242/E242</f>
        <v>14.339818437618739</v>
      </c>
      <c r="G242" s="2">
        <v>1008.97</v>
      </c>
      <c r="H242" s="2">
        <v>3851.31</v>
      </c>
      <c r="I242" s="7">
        <v>2507149</v>
      </c>
      <c r="J242" s="6">
        <v>13.5</v>
      </c>
      <c r="K242" s="6">
        <v>1.23</v>
      </c>
      <c r="L242" s="5">
        <v>2.12E-2</v>
      </c>
      <c r="M242" s="2">
        <v>35227.03</v>
      </c>
      <c r="N242" s="2">
        <v>4591.67</v>
      </c>
      <c r="O242" s="2">
        <v>15225.15</v>
      </c>
      <c r="P242" s="2">
        <v>27.18</v>
      </c>
      <c r="Q242" s="2">
        <v>152.25</v>
      </c>
      <c r="R242" s="4">
        <v>3.5E-4</v>
      </c>
      <c r="S242" s="4">
        <v>-3.5E-4</v>
      </c>
      <c r="T242" s="4">
        <v>1.4500000000000001E-2</v>
      </c>
      <c r="U242" s="2">
        <v>113.14</v>
      </c>
      <c r="V242" s="2">
        <v>127.57</v>
      </c>
      <c r="W242" s="3">
        <f>+V242/U242</f>
        <v>1.1275410995227151</v>
      </c>
      <c r="X242" s="2">
        <v>149.78</v>
      </c>
      <c r="Y242" s="2">
        <v>69.489999999999995</v>
      </c>
    </row>
    <row r="243" spans="2:25" ht="12" customHeight="1" x14ac:dyDescent="0.15">
      <c r="B243" s="8">
        <v>44537</v>
      </c>
      <c r="C243" s="2">
        <v>28455.599999999999</v>
      </c>
      <c r="D243" s="2">
        <v>17.2</v>
      </c>
      <c r="E243" s="2">
        <v>1989.85</v>
      </c>
      <c r="F243" s="2">
        <f>+C243/E243</f>
        <v>14.300374400080408</v>
      </c>
      <c r="G243" s="2">
        <v>1039.9000000000001</v>
      </c>
      <c r="H243" s="2">
        <v>3905.86</v>
      </c>
      <c r="I243" s="7">
        <v>3113597</v>
      </c>
      <c r="J243" s="6">
        <v>13.76</v>
      </c>
      <c r="K243" s="6">
        <v>1.25</v>
      </c>
      <c r="L243" s="5">
        <v>2.0799999999999999E-2</v>
      </c>
      <c r="M243" s="2">
        <v>35719.43</v>
      </c>
      <c r="N243" s="2">
        <v>4686.75</v>
      </c>
      <c r="O243" s="2">
        <v>15686.92</v>
      </c>
      <c r="P243" s="2">
        <v>21.89</v>
      </c>
      <c r="Q243" s="2">
        <v>152.04</v>
      </c>
      <c r="R243" s="4">
        <v>5.0000000000000001E-4</v>
      </c>
      <c r="S243" s="4">
        <v>-2.7999999999999998E-4</v>
      </c>
      <c r="T243" s="4">
        <v>1.4800000000000001E-2</v>
      </c>
      <c r="U243" s="2">
        <v>113.63</v>
      </c>
      <c r="V243" s="2">
        <v>128.28</v>
      </c>
      <c r="W243" s="3">
        <f>+V243/U243</f>
        <v>1.1289272199243159</v>
      </c>
      <c r="X243" s="2">
        <v>150.91999999999999</v>
      </c>
      <c r="Y243" s="2">
        <v>71.83</v>
      </c>
    </row>
    <row r="244" spans="2:25" ht="12" customHeight="1" x14ac:dyDescent="0.15">
      <c r="B244" s="8">
        <v>44538</v>
      </c>
      <c r="C244" s="2">
        <v>28860.62</v>
      </c>
      <c r="D244" s="2">
        <v>17.7</v>
      </c>
      <c r="E244" s="2">
        <v>2002.24</v>
      </c>
      <c r="F244" s="2">
        <f>+C244/E244</f>
        <v>14.414166133929998</v>
      </c>
      <c r="G244" s="2">
        <v>1062.58</v>
      </c>
      <c r="H244" s="2">
        <v>3934.61</v>
      </c>
      <c r="I244" s="7">
        <v>3062094</v>
      </c>
      <c r="J244" s="6">
        <v>13.85</v>
      </c>
      <c r="K244" s="6">
        <v>1.26</v>
      </c>
      <c r="L244" s="5">
        <v>2.06E-2</v>
      </c>
      <c r="M244" s="2">
        <v>35754.75</v>
      </c>
      <c r="N244" s="2">
        <v>4701.21</v>
      </c>
      <c r="O244" s="2">
        <v>15786.99</v>
      </c>
      <c r="P244" s="2">
        <v>19.899999999999999</v>
      </c>
      <c r="Q244" s="2">
        <v>152.07</v>
      </c>
      <c r="R244" s="4">
        <v>4.4999999999999999E-4</v>
      </c>
      <c r="S244" s="4">
        <v>-2.2000000000000001E-4</v>
      </c>
      <c r="T244" s="4">
        <v>1.52E-2</v>
      </c>
      <c r="U244" s="2">
        <v>113.4</v>
      </c>
      <c r="V244" s="2">
        <v>127.97</v>
      </c>
      <c r="W244" s="3">
        <f>+V244/U244</f>
        <v>1.1284832451499118</v>
      </c>
      <c r="X244" s="2">
        <v>150.21</v>
      </c>
      <c r="Y244" s="2">
        <v>72.69</v>
      </c>
    </row>
    <row r="245" spans="2:25" ht="12" customHeight="1" x14ac:dyDescent="0.15">
      <c r="B245" s="8">
        <v>44539</v>
      </c>
      <c r="C245" s="2">
        <v>28725.47</v>
      </c>
      <c r="D245" s="2">
        <v>17.600000000000001</v>
      </c>
      <c r="E245" s="2">
        <v>1990.79</v>
      </c>
      <c r="F245" s="2">
        <f>+C245/E245</f>
        <v>14.429181380256081</v>
      </c>
      <c r="G245" s="2">
        <v>1054.52</v>
      </c>
      <c r="H245" s="2">
        <v>3934.39</v>
      </c>
      <c r="I245" s="7">
        <v>2316609</v>
      </c>
      <c r="J245" s="6">
        <v>13.77</v>
      </c>
      <c r="K245" s="6">
        <v>1.25</v>
      </c>
      <c r="L245" s="5">
        <v>2.07E-2</v>
      </c>
      <c r="M245" s="2">
        <v>35754.69</v>
      </c>
      <c r="N245" s="2">
        <v>4667.45</v>
      </c>
      <c r="O245" s="2">
        <v>15517.37</v>
      </c>
      <c r="P245" s="2">
        <v>21.58</v>
      </c>
      <c r="Q245" s="2">
        <v>152.03</v>
      </c>
      <c r="R245" s="4">
        <v>4.4999999999999999E-4</v>
      </c>
      <c r="S245" s="4">
        <v>-1.4999999999999999E-4</v>
      </c>
      <c r="T245" s="4">
        <v>1.4999999999999999E-2</v>
      </c>
      <c r="U245" s="2">
        <v>113.48</v>
      </c>
      <c r="V245" s="2">
        <v>128.47</v>
      </c>
      <c r="W245" s="3">
        <f>+V245/U245</f>
        <v>1.1320937610151569</v>
      </c>
      <c r="X245" s="2">
        <v>149.71</v>
      </c>
      <c r="Y245" s="2">
        <v>70.94</v>
      </c>
    </row>
    <row r="246" spans="2:25" ht="12" customHeight="1" x14ac:dyDescent="0.15">
      <c r="B246" s="8">
        <v>44540</v>
      </c>
      <c r="C246" s="2">
        <v>28437.77</v>
      </c>
      <c r="D246" s="2">
        <v>17.899999999999999</v>
      </c>
      <c r="E246" s="2">
        <v>1975.48</v>
      </c>
      <c r="F246" s="2">
        <f>+C246/E246</f>
        <v>14.395372263956101</v>
      </c>
      <c r="G246" s="2">
        <v>1030.54</v>
      </c>
      <c r="H246" s="2">
        <v>3906.88</v>
      </c>
      <c r="I246" s="7">
        <v>2668023</v>
      </c>
      <c r="J246" s="6">
        <v>13.66</v>
      </c>
      <c r="K246" s="6">
        <v>1.24</v>
      </c>
      <c r="L246" s="5">
        <v>2.0799999999999999E-2</v>
      </c>
      <c r="M246" s="2">
        <v>35970.99</v>
      </c>
      <c r="N246" s="2">
        <v>4712.0200000000004</v>
      </c>
      <c r="O246" s="2">
        <v>15630.6</v>
      </c>
      <c r="P246" s="2">
        <v>18.690000000000001</v>
      </c>
      <c r="Q246" s="2">
        <v>151.9</v>
      </c>
      <c r="R246" s="4">
        <v>5.0000000000000001E-4</v>
      </c>
      <c r="S246" s="4">
        <v>-8.0000000000000007E-5</v>
      </c>
      <c r="T246" s="4">
        <v>1.4800000000000001E-2</v>
      </c>
      <c r="U246" s="2">
        <v>113.58</v>
      </c>
      <c r="V246" s="2">
        <v>128.27000000000001</v>
      </c>
      <c r="W246" s="3">
        <f>+V246/U246</f>
        <v>1.1293361507307627</v>
      </c>
      <c r="X246" s="2">
        <v>150.09</v>
      </c>
      <c r="Y246" s="2">
        <v>71.67</v>
      </c>
    </row>
    <row r="247" spans="2:25" ht="12" customHeight="1" x14ac:dyDescent="0.15">
      <c r="B247" s="8">
        <v>44543</v>
      </c>
      <c r="C247" s="2">
        <v>28640.49</v>
      </c>
      <c r="D247" s="2">
        <v>17.600000000000001</v>
      </c>
      <c r="E247" s="2">
        <v>1978.13</v>
      </c>
      <c r="F247" s="2">
        <f>+C247/E247</f>
        <v>14.478568142639766</v>
      </c>
      <c r="G247" s="2">
        <v>1023.66</v>
      </c>
      <c r="H247" s="2">
        <v>3910.23</v>
      </c>
      <c r="I247" s="7">
        <v>2222554</v>
      </c>
      <c r="J247" s="6">
        <v>13.66</v>
      </c>
      <c r="K247" s="6">
        <v>1.25</v>
      </c>
      <c r="L247" s="5">
        <v>2.07E-2</v>
      </c>
      <c r="M247" s="2">
        <v>35650.949999999997</v>
      </c>
      <c r="N247" s="2">
        <v>4668.97</v>
      </c>
      <c r="O247" s="2">
        <v>15413.28</v>
      </c>
      <c r="P247" s="2">
        <v>20.309999999999999</v>
      </c>
      <c r="Q247" s="2">
        <v>151.94999999999999</v>
      </c>
      <c r="R247" s="4">
        <v>4.4999999999999999E-4</v>
      </c>
      <c r="S247" s="4">
        <v>-9.0000000000000006E-5</v>
      </c>
      <c r="T247" s="12">
        <v>1.4200000000000001E-2</v>
      </c>
      <c r="U247" s="2">
        <v>113.54</v>
      </c>
      <c r="V247" s="2">
        <v>128.19</v>
      </c>
      <c r="W247" s="3">
        <f>+V247/U247</f>
        <v>1.1290294169455697</v>
      </c>
      <c r="X247" s="2">
        <v>150.22999999999999</v>
      </c>
      <c r="Y247" s="2">
        <v>71.290000000000006</v>
      </c>
    </row>
    <row r="248" spans="2:25" ht="12" customHeight="1" x14ac:dyDescent="0.15">
      <c r="B248" s="8">
        <v>44544</v>
      </c>
      <c r="C248" s="2">
        <v>28432.639999999999</v>
      </c>
      <c r="D248" s="2">
        <v>17.7</v>
      </c>
      <c r="E248" s="2">
        <v>1973.81</v>
      </c>
      <c r="F248" s="2">
        <f>+C248/E248</f>
        <v>14.404952857671205</v>
      </c>
      <c r="G248" s="2">
        <v>993.77</v>
      </c>
      <c r="H248" s="2">
        <v>3881.71</v>
      </c>
      <c r="I248" s="7">
        <v>2325132</v>
      </c>
      <c r="J248" s="6">
        <v>13.64</v>
      </c>
      <c r="K248" s="6">
        <v>1.24</v>
      </c>
      <c r="L248" s="5">
        <v>2.0799999999999999E-2</v>
      </c>
      <c r="M248" s="2">
        <v>35544.18</v>
      </c>
      <c r="N248" s="2">
        <v>4634.09</v>
      </c>
      <c r="O248" s="2">
        <v>15237.64</v>
      </c>
      <c r="P248" s="2">
        <v>21.89</v>
      </c>
      <c r="Q248" s="2">
        <v>152.02000000000001</v>
      </c>
      <c r="R248" s="4">
        <v>4.4999999999999999E-4</v>
      </c>
      <c r="S248" s="4">
        <v>-1.3999999999999999E-4</v>
      </c>
      <c r="T248" s="4">
        <v>1.44E-2</v>
      </c>
      <c r="U248" s="2">
        <v>113.71</v>
      </c>
      <c r="V248" s="2">
        <v>128.15</v>
      </c>
      <c r="W248" s="3">
        <f>+V248/U248</f>
        <v>1.1269897106674875</v>
      </c>
      <c r="X248" s="2">
        <v>150.11000000000001</v>
      </c>
      <c r="Y248" s="2">
        <v>70.73</v>
      </c>
    </row>
    <row r="249" spans="2:25" ht="12" customHeight="1" x14ac:dyDescent="0.15">
      <c r="B249" s="8">
        <v>44545</v>
      </c>
      <c r="C249" s="2">
        <v>28459.72</v>
      </c>
      <c r="D249" s="2">
        <v>17.7</v>
      </c>
      <c r="E249" s="2">
        <v>1984.1</v>
      </c>
      <c r="F249" s="2">
        <f>+C249/E249</f>
        <v>14.343893956957816</v>
      </c>
      <c r="G249" s="2">
        <v>999.8</v>
      </c>
      <c r="H249" s="2">
        <v>3884.86</v>
      </c>
      <c r="I249" s="7">
        <v>2311772</v>
      </c>
      <c r="J249" s="6">
        <v>13.71</v>
      </c>
      <c r="K249" s="6">
        <v>1.25</v>
      </c>
      <c r="L249" s="5">
        <v>2.0799999999999999E-2</v>
      </c>
      <c r="M249" s="2">
        <v>35927.43</v>
      </c>
      <c r="N249" s="2">
        <v>4709.8500000000004</v>
      </c>
      <c r="O249" s="2">
        <v>15565.58</v>
      </c>
      <c r="P249" s="2">
        <v>19.29</v>
      </c>
      <c r="Q249" s="2">
        <v>152.07</v>
      </c>
      <c r="R249" s="4">
        <v>4.4999999999999999E-4</v>
      </c>
      <c r="S249" s="4">
        <v>-2.2000000000000001E-4</v>
      </c>
      <c r="T249" s="4">
        <v>1.46E-2</v>
      </c>
      <c r="U249" s="2">
        <v>113.773</v>
      </c>
      <c r="V249" s="2">
        <v>128.11000000000001</v>
      </c>
      <c r="W249" s="3">
        <f>+V249/U249</f>
        <v>1.1260140806694032</v>
      </c>
      <c r="X249" s="2">
        <v>150.66</v>
      </c>
      <c r="Y249" s="2">
        <v>71.62</v>
      </c>
    </row>
    <row r="250" spans="2:25" ht="12" customHeight="1" x14ac:dyDescent="0.15">
      <c r="B250" s="8">
        <v>44546</v>
      </c>
      <c r="C250" s="2">
        <v>29066.32</v>
      </c>
      <c r="D250" s="2">
        <v>19.100000000000001</v>
      </c>
      <c r="E250" s="2">
        <v>2013.08</v>
      </c>
      <c r="F250" s="2">
        <f>+C250/E250</f>
        <v>14.438730701214061</v>
      </c>
      <c r="G250" s="2">
        <v>1000.87</v>
      </c>
      <c r="H250" s="2">
        <v>3898.63</v>
      </c>
      <c r="I250" s="7">
        <v>2651794</v>
      </c>
      <c r="J250" s="6">
        <v>13.93</v>
      </c>
      <c r="K250" s="6">
        <v>1.27</v>
      </c>
      <c r="L250" s="5">
        <v>2.0400000000000001E-2</v>
      </c>
      <c r="M250" s="2">
        <v>35897.64</v>
      </c>
      <c r="N250" s="2">
        <v>4668.67</v>
      </c>
      <c r="O250" s="2">
        <v>15180.43</v>
      </c>
      <c r="P250" s="2">
        <v>20.57</v>
      </c>
      <c r="Q250" s="2">
        <v>152.12</v>
      </c>
      <c r="R250" s="4">
        <v>4.0000000000000002E-4</v>
      </c>
      <c r="S250" s="4">
        <v>-3.3E-4</v>
      </c>
      <c r="T250" s="12">
        <v>1.4200000000000001E-2</v>
      </c>
      <c r="U250" s="2">
        <v>114.11</v>
      </c>
      <c r="V250" s="2">
        <v>129.02000000000001</v>
      </c>
      <c r="W250" s="3">
        <f>+V250/U250</f>
        <v>1.1306633949697662</v>
      </c>
      <c r="X250" s="2">
        <v>151.41</v>
      </c>
      <c r="Y250" s="2">
        <v>71.72</v>
      </c>
    </row>
    <row r="251" spans="2:25" ht="12" customHeight="1" x14ac:dyDescent="0.15">
      <c r="B251" s="8">
        <v>44547</v>
      </c>
      <c r="C251" s="2">
        <v>28545.68</v>
      </c>
      <c r="D251" s="2">
        <v>20.100000000000001</v>
      </c>
      <c r="E251" s="2">
        <v>1984.47</v>
      </c>
      <c r="F251" s="2">
        <f>+C251/E251</f>
        <v>14.384535921429903</v>
      </c>
      <c r="G251" s="2">
        <v>963.66</v>
      </c>
      <c r="H251" s="2">
        <v>3855.76</v>
      </c>
      <c r="I251" s="7">
        <v>3380470</v>
      </c>
      <c r="J251" s="6">
        <v>13.74</v>
      </c>
      <c r="K251" s="6">
        <v>1.25</v>
      </c>
      <c r="L251" s="5">
        <v>2.07E-2</v>
      </c>
      <c r="M251" s="2">
        <v>35365.440000000002</v>
      </c>
      <c r="N251" s="2">
        <v>4620.6400000000003</v>
      </c>
      <c r="O251" s="2">
        <v>15169.68</v>
      </c>
      <c r="P251" s="2">
        <v>21.57</v>
      </c>
      <c r="Q251" s="2">
        <v>152.11000000000001</v>
      </c>
      <c r="R251" s="4">
        <v>4.4999999999999999E-4</v>
      </c>
      <c r="S251" s="4">
        <v>-2.7999999999999998E-4</v>
      </c>
      <c r="T251" s="12">
        <v>1.4E-2</v>
      </c>
      <c r="U251" s="2">
        <v>113.65</v>
      </c>
      <c r="V251" s="2">
        <v>128.62</v>
      </c>
      <c r="W251" s="3">
        <f>+V251/U251</f>
        <v>1.1317201935767707</v>
      </c>
      <c r="X251" s="2">
        <v>151.24</v>
      </c>
      <c r="Y251" s="2">
        <v>70.86</v>
      </c>
    </row>
    <row r="252" spans="2:25" ht="12" customHeight="1" x14ac:dyDescent="0.15">
      <c r="B252" s="8">
        <v>44550</v>
      </c>
      <c r="C252" s="2">
        <v>27937.81</v>
      </c>
      <c r="D252" s="2">
        <v>21.5</v>
      </c>
      <c r="E252" s="2">
        <v>1941.33</v>
      </c>
      <c r="F252" s="2">
        <f>+C252/E252</f>
        <v>14.391066948947373</v>
      </c>
      <c r="G252" s="2">
        <v>948.28</v>
      </c>
      <c r="H252" s="2">
        <v>3792.23</v>
      </c>
      <c r="I252" s="7">
        <v>2454178</v>
      </c>
      <c r="J252" s="6">
        <v>13.44</v>
      </c>
      <c r="K252" s="6">
        <v>1.23</v>
      </c>
      <c r="L252" s="5">
        <v>2.12E-2</v>
      </c>
      <c r="M252" s="2">
        <v>34932.160000000003</v>
      </c>
      <c r="N252" s="2">
        <v>4568.0200000000004</v>
      </c>
      <c r="O252" s="2">
        <v>14980.95</v>
      </c>
      <c r="P252" s="2">
        <v>22.87</v>
      </c>
      <c r="Q252" s="2">
        <v>152.24</v>
      </c>
      <c r="R252" s="4">
        <v>3.5E-4</v>
      </c>
      <c r="S252" s="4">
        <v>-2.7999999999999998E-4</v>
      </c>
      <c r="T252" s="4">
        <v>1.4200000000000001E-2</v>
      </c>
      <c r="U252" s="2">
        <v>113.45</v>
      </c>
      <c r="V252" s="2">
        <v>127.68</v>
      </c>
      <c r="W252" s="3">
        <f>+V252/U252</f>
        <v>1.1254297047157338</v>
      </c>
      <c r="X252" s="2">
        <v>149.85</v>
      </c>
      <c r="Y252" s="2">
        <v>68.23</v>
      </c>
    </row>
    <row r="253" spans="2:25" ht="12" customHeight="1" x14ac:dyDescent="0.15">
      <c r="B253" s="8">
        <v>44551</v>
      </c>
      <c r="C253" s="2">
        <v>28517.59</v>
      </c>
      <c r="D253" s="2">
        <v>22.7</v>
      </c>
      <c r="E253" s="2">
        <v>1969.79</v>
      </c>
      <c r="F253" s="2">
        <f>+C253/E253</f>
        <v>14.477477294533935</v>
      </c>
      <c r="G253" s="2">
        <v>965.08</v>
      </c>
      <c r="H253" s="2">
        <v>3792.69</v>
      </c>
      <c r="I253" s="7">
        <v>2340532</v>
      </c>
      <c r="J253" s="6">
        <v>13.64</v>
      </c>
      <c r="K253" s="6">
        <v>1.24</v>
      </c>
      <c r="L253" s="5">
        <v>2.0799999999999999E-2</v>
      </c>
      <c r="M253" s="2">
        <v>35492.699999999997</v>
      </c>
      <c r="N253" s="2">
        <v>4649.2299999999996</v>
      </c>
      <c r="O253" s="2">
        <v>15341.09</v>
      </c>
      <c r="P253" s="2">
        <v>21.01</v>
      </c>
      <c r="Q253" s="2">
        <v>152.08000000000001</v>
      </c>
      <c r="R253" s="4">
        <v>5.0000000000000001E-4</v>
      </c>
      <c r="S253" s="4">
        <v>-2.7999999999999998E-4</v>
      </c>
      <c r="T253" s="4">
        <v>1.46E-2</v>
      </c>
      <c r="U253" s="2">
        <v>113.65</v>
      </c>
      <c r="V253" s="2">
        <v>128.28</v>
      </c>
      <c r="W253" s="3">
        <f>+V253/U253</f>
        <v>1.1287285525736912</v>
      </c>
      <c r="X253" s="2">
        <v>150.25</v>
      </c>
      <c r="Y253" s="2">
        <v>71.36</v>
      </c>
    </row>
    <row r="254" spans="2:25" ht="12" customHeight="1" x14ac:dyDescent="0.15">
      <c r="B254" s="8">
        <v>44552</v>
      </c>
      <c r="C254" s="2">
        <v>28562.21</v>
      </c>
      <c r="D254" s="2">
        <v>21.9</v>
      </c>
      <c r="E254" s="2">
        <v>1971.51</v>
      </c>
      <c r="F254" s="2">
        <f>+C254/E254</f>
        <v>14.487479140354347</v>
      </c>
      <c r="G254" s="2">
        <v>998.6</v>
      </c>
      <c r="H254" s="2">
        <v>3813.49</v>
      </c>
      <c r="I254" s="7">
        <v>1989452</v>
      </c>
      <c r="J254" s="6">
        <v>13.66</v>
      </c>
      <c r="K254" s="6">
        <v>1.25</v>
      </c>
      <c r="L254" s="5">
        <v>2.07E-2</v>
      </c>
      <c r="M254" s="2">
        <v>35753.89</v>
      </c>
      <c r="N254" s="2">
        <v>4696.57</v>
      </c>
      <c r="O254" s="2">
        <v>15521.89</v>
      </c>
      <c r="P254" s="2">
        <v>18.71</v>
      </c>
      <c r="Q254" s="2">
        <v>151.9</v>
      </c>
      <c r="R254" s="4">
        <v>5.9999999999999995E-4</v>
      </c>
      <c r="S254" s="4">
        <v>-2.7999999999999998E-4</v>
      </c>
      <c r="T254" s="4">
        <v>1.4500000000000001E-2</v>
      </c>
      <c r="U254" s="2">
        <v>114.14</v>
      </c>
      <c r="V254" s="2">
        <v>128.6</v>
      </c>
      <c r="W254" s="3">
        <f>+V254/U254</f>
        <v>1.1266865253197826</v>
      </c>
      <c r="X254" s="2">
        <v>151.51</v>
      </c>
      <c r="Y254" s="2">
        <v>72.930000000000007</v>
      </c>
    </row>
    <row r="255" spans="2:25" ht="12" customHeight="1" x14ac:dyDescent="0.15">
      <c r="B255" s="8">
        <v>44553</v>
      </c>
      <c r="C255" s="2">
        <v>28798.37</v>
      </c>
      <c r="D255" s="2">
        <v>22</v>
      </c>
      <c r="E255" s="2">
        <v>1989.43</v>
      </c>
      <c r="F255" s="2">
        <f>+C255/E255</f>
        <v>14.475689016451948</v>
      </c>
      <c r="G255" s="2">
        <v>995.1</v>
      </c>
      <c r="H255" s="2">
        <v>3839.37</v>
      </c>
      <c r="I255" s="7">
        <v>1885347</v>
      </c>
      <c r="J255" s="6">
        <v>13.8</v>
      </c>
      <c r="K255" s="6">
        <v>1.26</v>
      </c>
      <c r="L255" s="5">
        <v>2.06E-2</v>
      </c>
      <c r="M255" s="2">
        <v>35950.559999999998</v>
      </c>
      <c r="N255" s="2">
        <v>4739.32</v>
      </c>
      <c r="O255" s="2">
        <v>15653.38</v>
      </c>
      <c r="P255" s="2">
        <v>17.62</v>
      </c>
      <c r="Q255" s="2">
        <v>151.87</v>
      </c>
      <c r="R255" s="4">
        <v>5.9999999999999995E-4</v>
      </c>
      <c r="S255" s="4">
        <v>-2.7E-4</v>
      </c>
      <c r="T255" s="11">
        <v>1.49E-2</v>
      </c>
      <c r="U255" s="2">
        <v>114.25</v>
      </c>
      <c r="V255" s="2">
        <v>129.43</v>
      </c>
      <c r="W255" s="3">
        <f>+V255/U255</f>
        <v>1.1328665207877462</v>
      </c>
      <c r="X255" s="2">
        <v>152.76</v>
      </c>
      <c r="Y255" s="2">
        <v>73.81</v>
      </c>
    </row>
    <row r="256" spans="2:25" ht="12" customHeight="1" x14ac:dyDescent="0.15">
      <c r="B256" s="8">
        <v>44554</v>
      </c>
      <c r="C256" s="2">
        <v>28782.59</v>
      </c>
      <c r="D256" s="2">
        <v>20.100000000000001</v>
      </c>
      <c r="E256" s="2">
        <v>1986.78</v>
      </c>
      <c r="F256" s="2">
        <f>+C256/E256</f>
        <v>14.487054429780851</v>
      </c>
      <c r="G256" s="2">
        <v>1003.36</v>
      </c>
      <c r="H256" s="2">
        <v>3847.04</v>
      </c>
      <c r="I256" s="7">
        <v>1616552</v>
      </c>
      <c r="J256" s="6">
        <v>13.77</v>
      </c>
      <c r="K256" s="6">
        <v>1.26</v>
      </c>
      <c r="L256" s="5">
        <v>2.06E-2</v>
      </c>
      <c r="M256" s="2">
        <v>35950.559999999998</v>
      </c>
      <c r="N256" s="2">
        <v>4739.32</v>
      </c>
      <c r="O256" s="2">
        <v>15653.38</v>
      </c>
      <c r="P256" s="2">
        <v>17.62</v>
      </c>
      <c r="Q256" s="2">
        <v>151.83000000000001</v>
      </c>
      <c r="R256" s="4">
        <v>5.9999999999999995E-4</v>
      </c>
      <c r="S256" s="4">
        <v>-2.3000000000000001E-4</v>
      </c>
      <c r="T256" s="4">
        <v>1.49E-2</v>
      </c>
      <c r="U256" s="2">
        <v>114.34</v>
      </c>
      <c r="V256" s="2">
        <v>129.57</v>
      </c>
      <c r="W256" s="3">
        <f>+V256/U256</f>
        <v>1.1331992303655762</v>
      </c>
      <c r="X256" s="2">
        <v>153.32</v>
      </c>
      <c r="Y256" s="2">
        <v>73.81</v>
      </c>
    </row>
    <row r="257" spans="2:2" ht="12" customHeight="1" x14ac:dyDescent="0.15">
      <c r="B257" s="8">
        <v>44557</v>
      </c>
    </row>
    <row r="258" spans="2:2" ht="12" customHeight="1" x14ac:dyDescent="0.15">
      <c r="B258" s="8">
        <v>44558</v>
      </c>
    </row>
    <row r="259" spans="2:2" ht="12" customHeight="1" x14ac:dyDescent="0.15">
      <c r="B259" s="8">
        <v>44559</v>
      </c>
    </row>
    <row r="260" spans="2:2" ht="12" customHeight="1" x14ac:dyDescent="0.15">
      <c r="B260" s="8">
        <v>44560</v>
      </c>
    </row>
    <row r="261" spans="2:2" ht="12" customHeight="1" x14ac:dyDescent="0.15">
      <c r="B261" s="8">
        <v>44561</v>
      </c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大島和隆</dc:creator>
  <cp:lastModifiedBy>大島和隆</cp:lastModifiedBy>
  <dcterms:created xsi:type="dcterms:W3CDTF">2021-12-24T21:46:42Z</dcterms:created>
  <dcterms:modified xsi:type="dcterms:W3CDTF">2021-12-24T21:50:28Z</dcterms:modified>
</cp:coreProperties>
</file>